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hanhnm\Desktop\My Documents\Công khai ngân sách\Công khai NSNN 2020\"/>
    </mc:Choice>
  </mc:AlternateContent>
  <bookViews>
    <workbookView xWindow="240" yWindow="60" windowWidth="20115" windowHeight="6975" tabRatio="605" activeTab="4"/>
  </bookViews>
  <sheets>
    <sheet name="Biểu số 01" sheetId="26" r:id="rId1"/>
    <sheet name="PL TH giao NS 2020" sheetId="29" r:id="rId2"/>
    <sheet name="Bieu 2" sheetId="2" r:id="rId3"/>
    <sheet name="Bieu 3" sheetId="20" r:id="rId4"/>
    <sheet name="ĐV đã công khai NS" sheetId="27" r:id="rId5"/>
  </sheets>
  <definedNames>
    <definedName name="_xlnm.Print_Titles" localSheetId="2">'Bieu 2'!$8:$8</definedName>
    <definedName name="_xlnm.Print_Titles" localSheetId="3">'Bieu 3'!$7:$8</definedName>
    <definedName name="_xlnm.Print_Titles" localSheetId="0">'Biểu số 01'!$A:$B,'Biểu số 01'!$6:$7</definedName>
    <definedName name="_xlnm.Print_Titles" localSheetId="4">'ĐV đã công khai NS'!$7:$11</definedName>
  </definedNames>
  <calcPr calcId="152511"/>
</workbook>
</file>

<file path=xl/calcChain.xml><?xml version="1.0" encoding="utf-8"?>
<calcChain xmlns="http://schemas.openxmlformats.org/spreadsheetml/2006/main">
  <c r="H63" i="29" l="1"/>
  <c r="K63" i="29" s="1"/>
  <c r="G63" i="29"/>
  <c r="J63" i="29" s="1"/>
  <c r="I63" i="29" s="1"/>
  <c r="C63" i="29"/>
  <c r="J62" i="29"/>
  <c r="H62" i="29"/>
  <c r="K62" i="29" s="1"/>
  <c r="G62" i="29"/>
  <c r="C62" i="29"/>
  <c r="J61" i="29"/>
  <c r="H61" i="29"/>
  <c r="K61" i="29" s="1"/>
  <c r="G61" i="29"/>
  <c r="C61" i="29"/>
  <c r="J60" i="29"/>
  <c r="H60" i="29"/>
  <c r="K60" i="29" s="1"/>
  <c r="G60" i="29"/>
  <c r="F60" i="29"/>
  <c r="C60" i="29"/>
  <c r="H59" i="29"/>
  <c r="G59" i="29"/>
  <c r="H58" i="29"/>
  <c r="G58" i="29"/>
  <c r="C58" i="29"/>
  <c r="J57" i="29"/>
  <c r="I57" i="29" s="1"/>
  <c r="H57" i="29"/>
  <c r="K57" i="29" s="1"/>
  <c r="G57" i="29"/>
  <c r="F57" i="29"/>
  <c r="C57" i="29"/>
  <c r="K56" i="29"/>
  <c r="H56" i="29"/>
  <c r="G56" i="29"/>
  <c r="J56" i="29" s="1"/>
  <c r="I56" i="29" s="1"/>
  <c r="C56" i="29"/>
  <c r="J55" i="29"/>
  <c r="H55" i="29"/>
  <c r="K55" i="29" s="1"/>
  <c r="G55" i="29"/>
  <c r="C55" i="29"/>
  <c r="K54" i="29"/>
  <c r="H54" i="29"/>
  <c r="G54" i="29"/>
  <c r="J54" i="29" s="1"/>
  <c r="I54" i="29" s="1"/>
  <c r="C54" i="29"/>
  <c r="J53" i="29"/>
  <c r="H53" i="29"/>
  <c r="K53" i="29" s="1"/>
  <c r="G53" i="29"/>
  <c r="F53" i="29"/>
  <c r="C53" i="29"/>
  <c r="K52" i="29"/>
  <c r="H52" i="29"/>
  <c r="G52" i="29"/>
  <c r="J52" i="29" s="1"/>
  <c r="I52" i="29" s="1"/>
  <c r="C52" i="29"/>
  <c r="J51" i="29"/>
  <c r="H51" i="29"/>
  <c r="G51" i="29"/>
  <c r="F51" i="29"/>
  <c r="C51" i="29"/>
  <c r="K50" i="29"/>
  <c r="H50" i="29"/>
  <c r="G50" i="29"/>
  <c r="J50" i="29" s="1"/>
  <c r="I50" i="29" s="1"/>
  <c r="C50" i="29"/>
  <c r="J49" i="29"/>
  <c r="H49" i="29"/>
  <c r="K49" i="29" s="1"/>
  <c r="G49" i="29"/>
  <c r="F49" i="29"/>
  <c r="C49" i="29"/>
  <c r="K48" i="29"/>
  <c r="H48" i="29"/>
  <c r="G48" i="29"/>
  <c r="J48" i="29" s="1"/>
  <c r="I48" i="29" s="1"/>
  <c r="C48" i="29"/>
  <c r="J47" i="29"/>
  <c r="I47" i="29" s="1"/>
  <c r="H47" i="29"/>
  <c r="K47" i="29" s="1"/>
  <c r="G47" i="29"/>
  <c r="F47" i="29"/>
  <c r="C47" i="29"/>
  <c r="K46" i="29"/>
  <c r="H46" i="29"/>
  <c r="G46" i="29"/>
  <c r="J46" i="29" s="1"/>
  <c r="I46" i="29" s="1"/>
  <c r="C46" i="29"/>
  <c r="J45" i="29"/>
  <c r="H45" i="29"/>
  <c r="K45" i="29" s="1"/>
  <c r="G45" i="29"/>
  <c r="F45" i="29"/>
  <c r="C45" i="29"/>
  <c r="K44" i="29"/>
  <c r="H44" i="29"/>
  <c r="G44" i="29"/>
  <c r="J44" i="29" s="1"/>
  <c r="I44" i="29" s="1"/>
  <c r="C44" i="29"/>
  <c r="K43" i="29"/>
  <c r="H43" i="29"/>
  <c r="G43" i="29"/>
  <c r="J43" i="29" s="1"/>
  <c r="I43" i="29" s="1"/>
  <c r="C43" i="29"/>
  <c r="J42" i="29"/>
  <c r="H42" i="29"/>
  <c r="K42" i="29" s="1"/>
  <c r="G42" i="29"/>
  <c r="C42" i="29"/>
  <c r="J41" i="29"/>
  <c r="H41" i="29"/>
  <c r="K41" i="29" s="1"/>
  <c r="G41" i="29"/>
  <c r="C41" i="29"/>
  <c r="J40" i="29"/>
  <c r="H40" i="29"/>
  <c r="K40" i="29" s="1"/>
  <c r="G40" i="29"/>
  <c r="C40" i="29"/>
  <c r="J39" i="29"/>
  <c r="H39" i="29"/>
  <c r="K39" i="29" s="1"/>
  <c r="G39" i="29"/>
  <c r="C39" i="29"/>
  <c r="J38" i="29"/>
  <c r="H38" i="29"/>
  <c r="K38" i="29" s="1"/>
  <c r="G38" i="29"/>
  <c r="F38" i="29"/>
  <c r="C38" i="29"/>
  <c r="K37" i="29"/>
  <c r="H37" i="29"/>
  <c r="G37" i="29"/>
  <c r="J37" i="29" s="1"/>
  <c r="I37" i="29" s="1"/>
  <c r="C37" i="29"/>
  <c r="K36" i="29"/>
  <c r="H36" i="29"/>
  <c r="G36" i="29"/>
  <c r="J36" i="29" s="1"/>
  <c r="I36" i="29" s="1"/>
  <c r="C36" i="29"/>
  <c r="K35" i="29"/>
  <c r="H35" i="29"/>
  <c r="G35" i="29"/>
  <c r="J35" i="29" s="1"/>
  <c r="I35" i="29" s="1"/>
  <c r="C35" i="29"/>
  <c r="J34" i="29"/>
  <c r="H34" i="29"/>
  <c r="K34" i="29" s="1"/>
  <c r="G34" i="29"/>
  <c r="C34" i="29"/>
  <c r="J33" i="29"/>
  <c r="H33" i="29"/>
  <c r="K33" i="29" s="1"/>
  <c r="G33" i="29"/>
  <c r="C33" i="29"/>
  <c r="J32" i="29"/>
  <c r="H32" i="29"/>
  <c r="K32" i="29" s="1"/>
  <c r="G32" i="29"/>
  <c r="C32" i="29"/>
  <c r="J31" i="29"/>
  <c r="H31" i="29"/>
  <c r="K31" i="29" s="1"/>
  <c r="G31" i="29"/>
  <c r="C31" i="29"/>
  <c r="J30" i="29"/>
  <c r="H30" i="29"/>
  <c r="K30" i="29" s="1"/>
  <c r="G30" i="29"/>
  <c r="C30" i="29"/>
  <c r="K29" i="29"/>
  <c r="H29" i="29"/>
  <c r="G29" i="29"/>
  <c r="J29" i="29" s="1"/>
  <c r="I29" i="29" s="1"/>
  <c r="C29" i="29"/>
  <c r="K28" i="29"/>
  <c r="H28" i="29"/>
  <c r="G28" i="29"/>
  <c r="J28" i="29" s="1"/>
  <c r="I28" i="29" s="1"/>
  <c r="C28" i="29"/>
  <c r="J27" i="29"/>
  <c r="H27" i="29"/>
  <c r="K27" i="29" s="1"/>
  <c r="G27" i="29"/>
  <c r="C27" i="29"/>
  <c r="J26" i="29"/>
  <c r="H26" i="29"/>
  <c r="K26" i="29" s="1"/>
  <c r="G26" i="29"/>
  <c r="C26" i="29"/>
  <c r="J25" i="29"/>
  <c r="H25" i="29"/>
  <c r="K25" i="29" s="1"/>
  <c r="G25" i="29"/>
  <c r="C25" i="29"/>
  <c r="J24" i="29"/>
  <c r="H24" i="29"/>
  <c r="K24" i="29" s="1"/>
  <c r="G24" i="29"/>
  <c r="C24" i="29"/>
  <c r="J23" i="29"/>
  <c r="H23" i="29"/>
  <c r="K23" i="29" s="1"/>
  <c r="G23" i="29"/>
  <c r="C23" i="29"/>
  <c r="J22" i="29"/>
  <c r="H22" i="29"/>
  <c r="K22" i="29" s="1"/>
  <c r="G22" i="29"/>
  <c r="C22" i="29"/>
  <c r="J21" i="29"/>
  <c r="H21" i="29"/>
  <c r="K21" i="29" s="1"/>
  <c r="G21" i="29"/>
  <c r="C21" i="29"/>
  <c r="J20" i="29"/>
  <c r="H20" i="29"/>
  <c r="K20" i="29" s="1"/>
  <c r="G20" i="29"/>
  <c r="C20" i="29"/>
  <c r="J19" i="29"/>
  <c r="H19" i="29"/>
  <c r="K19" i="29" s="1"/>
  <c r="G19" i="29"/>
  <c r="C19" i="29"/>
  <c r="K18" i="29"/>
  <c r="H18" i="29"/>
  <c r="G18" i="29"/>
  <c r="F18" i="29" s="1"/>
  <c r="D18" i="29"/>
  <c r="J18" i="29" s="1"/>
  <c r="I18" i="29" s="1"/>
  <c r="L18" i="29" s="1"/>
  <c r="K17" i="29"/>
  <c r="G17" i="29"/>
  <c r="F17" i="29" s="1"/>
  <c r="D17" i="29"/>
  <c r="J17" i="29" s="1"/>
  <c r="H16" i="29"/>
  <c r="E16" i="29"/>
  <c r="D16" i="29"/>
  <c r="K15" i="29"/>
  <c r="K14" i="29" s="1"/>
  <c r="H15" i="29"/>
  <c r="G15" i="29"/>
  <c r="G14" i="29" s="1"/>
  <c r="C15" i="29"/>
  <c r="H14" i="29"/>
  <c r="H13" i="29" s="1"/>
  <c r="E14" i="29"/>
  <c r="D14" i="29"/>
  <c r="C14" i="29" s="1"/>
  <c r="E13" i="29"/>
  <c r="K12" i="29"/>
  <c r="H12" i="29"/>
  <c r="K11" i="29"/>
  <c r="H11" i="29"/>
  <c r="G11" i="29"/>
  <c r="F11" i="29" s="1"/>
  <c r="D11" i="29"/>
  <c r="J11" i="29" s="1"/>
  <c r="I11" i="29" s="1"/>
  <c r="K10" i="29"/>
  <c r="H10" i="29"/>
  <c r="G10" i="29"/>
  <c r="J10" i="29" s="1"/>
  <c r="I10" i="29" s="1"/>
  <c r="C10" i="29"/>
  <c r="J9" i="29"/>
  <c r="H9" i="29"/>
  <c r="K9" i="29" s="1"/>
  <c r="G9" i="29"/>
  <c r="F9" i="29"/>
  <c r="C9" i="29"/>
  <c r="I9" i="29" l="1"/>
  <c r="F14" i="29"/>
  <c r="I19" i="29"/>
  <c r="I20" i="29"/>
  <c r="I21" i="29"/>
  <c r="I22" i="29"/>
  <c r="I23" i="29"/>
  <c r="I24" i="29"/>
  <c r="I25" i="29"/>
  <c r="I26" i="29"/>
  <c r="I27" i="29"/>
  <c r="K16" i="29"/>
  <c r="I30" i="29"/>
  <c r="I31" i="29"/>
  <c r="I32" i="29"/>
  <c r="I33" i="29"/>
  <c r="I34" i="29"/>
  <c r="I49" i="29"/>
  <c r="I38" i="29"/>
  <c r="I39" i="29"/>
  <c r="I40" i="29"/>
  <c r="I41" i="29"/>
  <c r="I42" i="29"/>
  <c r="I60" i="29"/>
  <c r="I61" i="29"/>
  <c r="I62" i="29"/>
  <c r="K13" i="29"/>
  <c r="J16" i="29"/>
  <c r="I17" i="29"/>
  <c r="I45" i="29"/>
  <c r="I53" i="29"/>
  <c r="I55" i="29"/>
  <c r="C11" i="29"/>
  <c r="F15" i="29"/>
  <c r="J15" i="29"/>
  <c r="C17" i="29"/>
  <c r="C16" i="29" s="1"/>
  <c r="C18" i="29"/>
  <c r="F28" i="29"/>
  <c r="F16" i="29" s="1"/>
  <c r="F35" i="29"/>
  <c r="L43" i="29"/>
  <c r="F46" i="29"/>
  <c r="F50" i="29"/>
  <c r="F52" i="29"/>
  <c r="F56" i="29"/>
  <c r="L17" i="29"/>
  <c r="D12" i="29"/>
  <c r="F30" i="29"/>
  <c r="F55" i="29"/>
  <c r="D13" i="29"/>
  <c r="F10" i="29"/>
  <c r="G16" i="29"/>
  <c r="G13" i="29" s="1"/>
  <c r="F13" i="29" s="1"/>
  <c r="F43" i="29"/>
  <c r="F44" i="29"/>
  <c r="F48" i="29"/>
  <c r="F54" i="29"/>
  <c r="C96" i="2"/>
  <c r="C92" i="2"/>
  <c r="C91" i="2" s="1"/>
  <c r="C84" i="2"/>
  <c r="C82" i="2"/>
  <c r="C79" i="2"/>
  <c r="C78" i="2"/>
  <c r="C76" i="2"/>
  <c r="C73" i="2"/>
  <c r="C70" i="2"/>
  <c r="C69" i="2"/>
  <c r="C67" i="2"/>
  <c r="C61" i="2"/>
  <c r="C60" i="2"/>
  <c r="C57" i="2"/>
  <c r="C78" i="20"/>
  <c r="C69" i="20"/>
  <c r="C39" i="20"/>
  <c r="C39" i="2"/>
  <c r="J14" i="29" l="1"/>
  <c r="I15" i="29"/>
  <c r="C12" i="29"/>
  <c r="G12" i="29"/>
  <c r="F12" i="29" s="1"/>
  <c r="I16" i="29"/>
  <c r="L16" i="29"/>
  <c r="C13" i="29"/>
  <c r="C56" i="2"/>
  <c r="C61" i="20"/>
  <c r="C32" i="20"/>
  <c r="C10" i="20"/>
  <c r="J13" i="29" l="1"/>
  <c r="I13" i="29" s="1"/>
  <c r="L13" i="29" s="1"/>
  <c r="I14" i="29"/>
  <c r="J12" i="29"/>
  <c r="I12" i="29" s="1"/>
  <c r="H62" i="26"/>
  <c r="G62" i="26"/>
  <c r="C62" i="26"/>
  <c r="H61" i="26"/>
  <c r="G61" i="26"/>
  <c r="C61" i="26"/>
  <c r="H60" i="26"/>
  <c r="G60" i="26"/>
  <c r="C60" i="26"/>
  <c r="H59" i="26"/>
  <c r="F59" i="26" s="1"/>
  <c r="G59" i="26"/>
  <c r="C59" i="26"/>
  <c r="H58" i="26"/>
  <c r="G58" i="26"/>
  <c r="C58" i="26"/>
  <c r="H57" i="26"/>
  <c r="G57" i="26"/>
  <c r="F57" i="26"/>
  <c r="C57" i="26"/>
  <c r="H56" i="26"/>
  <c r="G56" i="26"/>
  <c r="F56" i="26"/>
  <c r="C56" i="26"/>
  <c r="H55" i="26"/>
  <c r="G55" i="26"/>
  <c r="F55" i="26"/>
  <c r="C55" i="26"/>
  <c r="H54" i="26"/>
  <c r="G54" i="26"/>
  <c r="F54" i="26"/>
  <c r="C54" i="26"/>
  <c r="H53" i="26"/>
  <c r="G53" i="26"/>
  <c r="F53" i="26"/>
  <c r="C53" i="26"/>
  <c r="H52" i="26"/>
  <c r="G52" i="26"/>
  <c r="F52" i="26"/>
  <c r="C52" i="26"/>
  <c r="H51" i="26"/>
  <c r="G51" i="26"/>
  <c r="F51" i="26"/>
  <c r="C51" i="26"/>
  <c r="H50" i="26"/>
  <c r="G50" i="26"/>
  <c r="F50" i="26"/>
  <c r="C50" i="26"/>
  <c r="H49" i="26"/>
  <c r="G49" i="26"/>
  <c r="F49" i="26"/>
  <c r="C49" i="26"/>
  <c r="H48" i="26"/>
  <c r="G48" i="26"/>
  <c r="F48" i="26"/>
  <c r="C48" i="26"/>
  <c r="H47" i="26"/>
  <c r="G47" i="26"/>
  <c r="F47" i="26"/>
  <c r="C47" i="26"/>
  <c r="H46" i="26"/>
  <c r="G46" i="26"/>
  <c r="F46" i="26"/>
  <c r="C46" i="26"/>
  <c r="H45" i="26"/>
  <c r="G45" i="26"/>
  <c r="F45" i="26"/>
  <c r="C45" i="26"/>
  <c r="H44" i="26"/>
  <c r="G44" i="26"/>
  <c r="F44" i="26"/>
  <c r="C44" i="26"/>
  <c r="H43" i="26"/>
  <c r="G43" i="26"/>
  <c r="F43" i="26"/>
  <c r="C43" i="26"/>
  <c r="H42" i="26"/>
  <c r="G42" i="26"/>
  <c r="C42" i="26"/>
  <c r="H41" i="26"/>
  <c r="G41" i="26"/>
  <c r="C41" i="26"/>
  <c r="H40" i="26"/>
  <c r="G40" i="26"/>
  <c r="C40" i="26"/>
  <c r="H39" i="26"/>
  <c r="G39" i="26"/>
  <c r="C39" i="26"/>
  <c r="H38" i="26"/>
  <c r="G38" i="26"/>
  <c r="F38" i="26"/>
  <c r="C38" i="26"/>
  <c r="H37" i="26"/>
  <c r="G37" i="26"/>
  <c r="C37" i="26"/>
  <c r="H36" i="26"/>
  <c r="G36" i="26"/>
  <c r="C36" i="26"/>
  <c r="H35" i="26"/>
  <c r="G35" i="26"/>
  <c r="C35" i="26"/>
  <c r="H34" i="26"/>
  <c r="G34" i="26"/>
  <c r="C34" i="26"/>
  <c r="H33" i="26"/>
  <c r="G33" i="26"/>
  <c r="C33" i="26"/>
  <c r="H32" i="26"/>
  <c r="G32" i="26"/>
  <c r="C32" i="26"/>
  <c r="H31" i="26"/>
  <c r="G31" i="26"/>
  <c r="C31" i="26"/>
  <c r="H30" i="26"/>
  <c r="G30" i="26"/>
  <c r="F30" i="26" s="1"/>
  <c r="C30" i="26"/>
  <c r="H29" i="26"/>
  <c r="G29" i="26"/>
  <c r="C29" i="26"/>
  <c r="H28" i="26"/>
  <c r="G28" i="26"/>
  <c r="F28" i="26"/>
  <c r="C28" i="26"/>
  <c r="H27" i="26"/>
  <c r="G27" i="26"/>
  <c r="C27" i="26"/>
  <c r="H26" i="26"/>
  <c r="G26" i="26"/>
  <c r="C26" i="26"/>
  <c r="H25" i="26"/>
  <c r="G25" i="26"/>
  <c r="C25" i="26"/>
  <c r="H24" i="26"/>
  <c r="G24" i="26"/>
  <c r="C24" i="26"/>
  <c r="H23" i="26"/>
  <c r="G23" i="26"/>
  <c r="C23" i="26"/>
  <c r="H22" i="26"/>
  <c r="G22" i="26"/>
  <c r="C22" i="26"/>
  <c r="H21" i="26"/>
  <c r="G21" i="26"/>
  <c r="C21" i="26"/>
  <c r="H20" i="26"/>
  <c r="G20" i="26"/>
  <c r="C20" i="26"/>
  <c r="H19" i="26"/>
  <c r="G19" i="26"/>
  <c r="C19" i="26"/>
  <c r="H18" i="26"/>
  <c r="D18" i="26"/>
  <c r="C18" i="26" s="1"/>
  <c r="E16" i="26"/>
  <c r="H15" i="26"/>
  <c r="G15" i="26"/>
  <c r="G14" i="26" s="1"/>
  <c r="C15" i="26"/>
  <c r="E14" i="26"/>
  <c r="E13" i="26" s="1"/>
  <c r="D14" i="26"/>
  <c r="C14" i="26" s="1"/>
  <c r="H12" i="26"/>
  <c r="H11" i="26"/>
  <c r="D11" i="26"/>
  <c r="C11" i="26" s="1"/>
  <c r="H10" i="26"/>
  <c r="F10" i="26" s="1"/>
  <c r="G10" i="26"/>
  <c r="C10" i="26"/>
  <c r="H9" i="26"/>
  <c r="F9" i="26" s="1"/>
  <c r="G9" i="26"/>
  <c r="C9" i="26"/>
  <c r="F15" i="26" l="1"/>
  <c r="H16" i="26"/>
  <c r="F35" i="26"/>
  <c r="H14" i="26"/>
  <c r="D17" i="26"/>
  <c r="D12" i="26"/>
  <c r="G11" i="26"/>
  <c r="F11" i="26" s="1"/>
  <c r="G18" i="26"/>
  <c r="F14" i="26" l="1"/>
  <c r="H13" i="26"/>
  <c r="G12" i="26"/>
  <c r="F12" i="26" s="1"/>
  <c r="C12" i="26"/>
  <c r="G17" i="26"/>
  <c r="F18" i="26"/>
  <c r="C17" i="26"/>
  <c r="C16" i="26" s="1"/>
  <c r="C13" i="26" s="1"/>
  <c r="D16" i="26"/>
  <c r="D13" i="26" s="1"/>
  <c r="F17" i="26" l="1"/>
  <c r="F16" i="26" s="1"/>
  <c r="G16" i="26"/>
  <c r="G13" i="26" s="1"/>
  <c r="F13" i="26" s="1"/>
  <c r="D96" i="20" l="1"/>
  <c r="D92" i="20"/>
  <c r="E99" i="20"/>
  <c r="E100" i="20"/>
  <c r="E101" i="20"/>
  <c r="E102" i="20"/>
  <c r="C96" i="20"/>
  <c r="C92" i="20"/>
  <c r="C84" i="20"/>
  <c r="C82" i="20" s="1"/>
  <c r="C79" i="20"/>
  <c r="C76" i="20"/>
  <c r="C73" i="20"/>
  <c r="C70" i="20"/>
  <c r="C67" i="20"/>
  <c r="C60" i="20"/>
  <c r="C57" i="20"/>
  <c r="C36" i="20"/>
  <c r="C9" i="20"/>
  <c r="D91" i="20" l="1"/>
  <c r="C91" i="20"/>
  <c r="C56" i="20" s="1"/>
  <c r="C10" i="2"/>
  <c r="C9" i="2" s="1"/>
  <c r="E92" i="20" l="1"/>
  <c r="D76" i="20"/>
  <c r="D57" i="20"/>
  <c r="E44" i="20"/>
  <c r="E45" i="20"/>
  <c r="E46" i="20"/>
  <c r="E47" i="20"/>
  <c r="E48" i="20"/>
  <c r="E49" i="20"/>
  <c r="E50" i="20"/>
  <c r="E51" i="20"/>
  <c r="E52" i="20"/>
  <c r="E53" i="20"/>
  <c r="E54" i="20"/>
  <c r="E55" i="20"/>
  <c r="E58" i="20"/>
  <c r="E59" i="20"/>
  <c r="E66" i="20"/>
  <c r="E71" i="20"/>
  <c r="E77" i="20"/>
  <c r="E81" i="20"/>
  <c r="E84" i="20"/>
  <c r="E94" i="20"/>
  <c r="E96" i="20"/>
  <c r="E98" i="20"/>
  <c r="D73" i="20"/>
  <c r="D80" i="20"/>
  <c r="D79" i="20" s="1"/>
  <c r="D83" i="20"/>
  <c r="D82" i="20" s="1"/>
  <c r="E82" i="20" s="1"/>
  <c r="D85" i="20"/>
  <c r="D86" i="20"/>
  <c r="D87" i="20"/>
  <c r="D88" i="20"/>
  <c r="D89" i="20"/>
  <c r="D90" i="20"/>
  <c r="E72" i="20"/>
  <c r="D60" i="20"/>
  <c r="E60" i="20" s="1"/>
  <c r="D62" i="20"/>
  <c r="D63" i="20"/>
  <c r="D64" i="20"/>
  <c r="D68" i="20"/>
  <c r="E68" i="20" s="1"/>
  <c r="E41" i="20"/>
  <c r="E42" i="20"/>
  <c r="E43" i="20"/>
  <c r="D39" i="20"/>
  <c r="E39" i="20" s="1"/>
  <c r="E16" i="20"/>
  <c r="E17" i="20"/>
  <c r="E18" i="20"/>
  <c r="E19" i="20"/>
  <c r="E20" i="20"/>
  <c r="E21" i="20"/>
  <c r="E22" i="20"/>
  <c r="E23" i="20"/>
  <c r="E24" i="20"/>
  <c r="E25" i="20"/>
  <c r="E26" i="20"/>
  <c r="E27" i="20"/>
  <c r="E28" i="20"/>
  <c r="E29" i="20"/>
  <c r="E30" i="20"/>
  <c r="E31" i="20"/>
  <c r="E38" i="20"/>
  <c r="D36" i="20"/>
  <c r="E12" i="20"/>
  <c r="E13" i="20"/>
  <c r="E14" i="20"/>
  <c r="E15" i="20"/>
  <c r="D10" i="20"/>
  <c r="D9" i="20" s="1"/>
  <c r="E9" i="20" s="1"/>
  <c r="E36" i="20" l="1"/>
  <c r="D32" i="20"/>
  <c r="E32" i="20" s="1"/>
  <c r="D67" i="20"/>
  <c r="E67" i="20" s="1"/>
  <c r="E61" i="20"/>
  <c r="D70" i="20"/>
  <c r="E70" i="20" s="1"/>
  <c r="E79" i="20"/>
  <c r="E69" i="20"/>
  <c r="E57" i="20"/>
  <c r="E78" i="20"/>
  <c r="E76" i="20"/>
  <c r="E95" i="20"/>
  <c r="E91" i="20"/>
  <c r="E10" i="20"/>
  <c r="C36" i="2"/>
  <c r="C32" i="2" s="1"/>
  <c r="D56" i="20" l="1"/>
  <c r="E56" i="20" s="1"/>
</calcChain>
</file>

<file path=xl/sharedStrings.xml><?xml version="1.0" encoding="utf-8"?>
<sst xmlns="http://schemas.openxmlformats.org/spreadsheetml/2006/main" count="904" uniqueCount="298">
  <si>
    <t>A</t>
  </si>
  <si>
    <t>I</t>
  </si>
  <si>
    <t>II</t>
  </si>
  <si>
    <t>III</t>
  </si>
  <si>
    <t>B</t>
  </si>
  <si>
    <t>Nội dung</t>
  </si>
  <si>
    <t xml:space="preserve">Số 
TT </t>
  </si>
  <si>
    <t>Chi thường xuyên</t>
  </si>
  <si>
    <t>Chi sự nghiệp thể dục thể thao</t>
  </si>
  <si>
    <t>Chi sự nghiệp bảo vệ môi trường</t>
  </si>
  <si>
    <t>Chi quản lý hành chính</t>
  </si>
  <si>
    <t>Chi Chương trình mục tiêu</t>
  </si>
  <si>
    <t>Chi Chương trình mục tiêu quốc gia</t>
  </si>
  <si>
    <t>(Chi tiết theo từng Chương trình mục tiêu quốc gia)</t>
  </si>
  <si>
    <t>(Chi tiết theo từng Chương trình mục tiêu)</t>
  </si>
  <si>
    <t>Dự toán được giao</t>
  </si>
  <si>
    <t>Đvt: Triệu đồng</t>
  </si>
  <si>
    <t>Dự toán</t>
  </si>
  <si>
    <t>Cùng kỳ 
năm trước</t>
  </si>
  <si>
    <t>Dự toán năm</t>
  </si>
  <si>
    <t>Tổng số thu, chi, nộp ngân sách phí, lệ phí</t>
  </si>
  <si>
    <t xml:space="preserve"> Số thu phí, lệ phí</t>
  </si>
  <si>
    <t>1.1</t>
  </si>
  <si>
    <t>Lệ phí</t>
  </si>
  <si>
    <t>…………….</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</si>
  <si>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</si>
  <si>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</si>
  <si>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</si>
  <si>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</si>
  <si>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</si>
  <si>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</si>
  <si>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</si>
  <si>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</si>
  <si>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</si>
  <si>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</si>
  <si>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</si>
  <si>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</si>
  <si>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 xml:space="preserve"> Số phí, lệ phí nộp NSNN</t>
  </si>
  <si>
    <t>3.1</t>
  </si>
  <si>
    <t>3.2</t>
  </si>
  <si>
    <t>Dự toán chi ngân sách nhà nước</t>
  </si>
  <si>
    <t>Nghiên cứu khoa học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</si>
  <si>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</si>
  <si>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</si>
  <si>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</si>
  <si>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</si>
  <si>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</si>
  <si>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</si>
  <si>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</si>
  <si>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Chi sự nghiệp giáo dục, đào tạo, dạy nghề</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</si>
  <si>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</si>
  <si>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</si>
  <si>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</si>
  <si>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</si>
  <si>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</si>
  <si>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</si>
  <si>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</si>
  <si>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</si>
  <si>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</si>
  <si>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</si>
  <si>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</si>
  <si>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</si>
  <si>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</si>
  <si>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</si>
  <si>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</si>
  <si>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</si>
  <si>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</si>
  <si>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</si>
  <si>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 xml:space="preserve">Chi hoạt động kinh tế </t>
  </si>
  <si>
    <t>BỘ CÔNG THƯƠNG</t>
  </si>
  <si>
    <t>Đơn vị tính: Triệu đồng</t>
  </si>
  <si>
    <t>TT</t>
  </si>
  <si>
    <t>Chỉ tiêu</t>
  </si>
  <si>
    <t>Tổng số</t>
  </si>
  <si>
    <t>Nguồn kinh phí trong nước</t>
  </si>
  <si>
    <t>Nguồn kinh phí ngoài nước</t>
  </si>
  <si>
    <t>Chi đầu tư xây dựng cơ bản</t>
  </si>
  <si>
    <t>1.3</t>
  </si>
  <si>
    <t>-</t>
  </si>
  <si>
    <t>7</t>
  </si>
  <si>
    <t xml:space="preserve"> Chương: 016</t>
  </si>
  <si>
    <t>Cục Điều tiết điện lực</t>
  </si>
  <si>
    <t>Báo Công Thương</t>
  </si>
  <si>
    <t>Tạp chí Công Thương</t>
  </si>
  <si>
    <t>Ghi chú:</t>
  </si>
  <si>
    <t xml:space="preserve">  Đơn vị: BỘ CÔNG THƯƠNG</t>
  </si>
  <si>
    <t>Phụ lục số 03</t>
  </si>
  <si>
    <t>Ước thực
hiện 6 tháng/năm</t>
  </si>
  <si>
    <t>Phụ lục số 04</t>
  </si>
  <si>
    <t>Tổng Cục Quản lý thị trường</t>
  </si>
  <si>
    <t>Chi Chương trình mục tiêu Y tế - Dân số</t>
  </si>
  <si>
    <t>Dự án 4: An toàn thực phẩm</t>
  </si>
  <si>
    <t>Chi Chương trình mục tiêu Đảm bảo trật tự an toàn giao thông, phòng cháy, chữa cháy, phòng, chống tội phạm và ma túy</t>
  </si>
  <si>
    <t>Chi Chương trình mục tiêu Giáo dục nghề nghiệp - Việc làm và An toàn lao động (SN GD-ĐT)</t>
  </si>
  <si>
    <t>Dự án 1: Đổi mới và nâng cao chất lượng giáo dục nghề nghiệp</t>
  </si>
  <si>
    <t>Dự án 3: Tăng cường an toàn, vệ sinh lao động</t>
  </si>
  <si>
    <t>Phí thẩm định điều kiện cơ sở Sản xuất thực phẩm</t>
  </si>
  <si>
    <t>Phí thẩm định, xét duyệt hồ sơ đăng ký Quảng cáo thực phẩm</t>
  </si>
  <si>
    <t>Phí thẩm định cơ sở kinh doanh thực phẩm</t>
  </si>
  <si>
    <t>Hồ sơ cấp phép kinh doanh xăng dầu</t>
  </si>
  <si>
    <t>Hồ sơ cấp Giấy chứng nhận kinh doanh khí</t>
  </si>
  <si>
    <t>Thu phí Cấp giấy phép kinh doanh phân phối rượu</t>
  </si>
  <si>
    <t>Thu phí Cấp giấy phép kinh doanh phân phối thuốc lá</t>
  </si>
  <si>
    <t>Phí thẩm định cấp phép sử dụng vật liệu nổ công nghiệp</t>
  </si>
  <si>
    <t xml:space="preserve">Phí thẩm định báo cáo đánh giá tác động môi trường </t>
  </si>
  <si>
    <t>Phí thẩm định hồ sơ bán hàng đa cấp</t>
  </si>
  <si>
    <t xml:space="preserve">Phí thẩm định cấp giấy phép sản xuất phân bón vô cơ </t>
  </si>
  <si>
    <t xml:space="preserve">Phí phê duyệt kế hoạch phòng ngừa ứng phó sự cố hóa chất </t>
  </si>
  <si>
    <t>Thẩm định cấp giấy phép trong lĩnh vực điện lực</t>
  </si>
  <si>
    <t xml:space="preserve">Thu từ xử phạt vi phạm hành chính và thu từ việc xử lý tang vật, phương tiện bị tịch thu sung quỹ nhà nước do vi phạm hành chính </t>
  </si>
  <si>
    <t xml:space="preserve">Tổ chức đoàn kiểm tra liên ngành về an toàn thực phẩm </t>
  </si>
  <si>
    <t>Thẩm định năng lực của các cơ quan kiểm tra nhà nước về ATTP</t>
  </si>
  <si>
    <t xml:space="preserve">Thẩm định năng lực của các cơ sở kiểm nghiệm về an toàn thực phẩm </t>
  </si>
  <si>
    <t>Kiểm tra định kỳ hoạt động thử nghiệm đã được Bộ Công Thương chỉ định</t>
  </si>
  <si>
    <t>Cơ sở đủ điều kiện an toàn thực phẩm (Lĩnh vực Bia, Rượu, NGK)</t>
  </si>
  <si>
    <t>Chi công tác phí cho hoạt động kiểm tra thực hiện nhiệm vụ chuyên môn liên quan đến thu phí</t>
  </si>
  <si>
    <t>Chi phí thẩm định cấp giấy phép trong lĩnh vực điện lực</t>
  </si>
  <si>
    <t xml:space="preserve">Lệ phí, Phí thẩm định cấp giấy phép kinh doanh tiền chất thuốc nổ </t>
  </si>
  <si>
    <t>Lệ phí cấp Giấy phép thành lập Sở Giao dịch hàng hóa</t>
  </si>
  <si>
    <t>Phí thẩm định điều kiện cơ sở kiểm nghiệm thực phẩm</t>
  </si>
  <si>
    <t>Phí thẩm định điều kiện cơ quan kiểm tra nhà nước</t>
  </si>
  <si>
    <t xml:space="preserve">Lệ phí thẩm định cấp giấy phép kinh doanh tiền chất thuốc nổ </t>
  </si>
  <si>
    <t>So sánh</t>
  </si>
  <si>
    <t>1</t>
  </si>
  <si>
    <t>Lĩnh vực giáo dục và đào tạo</t>
  </si>
  <si>
    <t>Lĩnh vực giáo dục nghề nghiệp</t>
  </si>
  <si>
    <t>Lĩnh vực y tế</t>
  </si>
  <si>
    <t>Lĩnh vực thông tin, truyền thông và báo chí</t>
  </si>
  <si>
    <t>Lĩnh vực sự nghiệp kinh tế và sự nghiệp khác</t>
  </si>
  <si>
    <t>Lĩnh vực khoa học và công nghệ</t>
  </si>
  <si>
    <t>Trường Đại học Điện lực</t>
  </si>
  <si>
    <t xml:space="preserve">Tr. Đại học CN  T.phẩm TP HCM </t>
  </si>
  <si>
    <t>Trường ĐH KTKT Công ghiệp</t>
  </si>
  <si>
    <t xml:space="preserve">Trường Đại học Công nghiệp Hà Nội </t>
  </si>
  <si>
    <t xml:space="preserve">Trường ĐH CN TP. HCM </t>
  </si>
  <si>
    <t>Trường Đại học Công nghiệp Việt trì</t>
  </si>
  <si>
    <t>Trường Đại học Sao đỏ</t>
  </si>
  <si>
    <t>Trường ĐHCN Việt Hung</t>
  </si>
  <si>
    <t>Trường ĐH Công nghiệp Quảng Ninh</t>
  </si>
  <si>
    <t>Trường CĐ Công Thương TP. HCM</t>
  </si>
  <si>
    <t>Tr. Cao đẳng CN thực phẩm (VTrì)</t>
  </si>
  <si>
    <t>Trường Cao đẳng Công Thương Phú Thọ</t>
  </si>
  <si>
    <t>Trường CĐ Công nghiệp Huế</t>
  </si>
  <si>
    <t>Trường CĐ Công Thương Hải Dương</t>
  </si>
  <si>
    <t>Trường CĐ Cơ khí Luyện kim</t>
  </si>
  <si>
    <t>Trường CĐ CN Phúc Yên</t>
  </si>
  <si>
    <t>Trường CĐ Kỹ thuật Cao thắng</t>
  </si>
  <si>
    <t xml:space="preserve">Trường CĐ KT KT Công Thương </t>
  </si>
  <si>
    <t>Trường CĐ CN Hưng Yên</t>
  </si>
  <si>
    <t xml:space="preserve">Trường CĐ Công nghệ và Kinh tế CN </t>
  </si>
  <si>
    <t>Trường CĐ Công nghiệp Cẩm phả</t>
  </si>
  <si>
    <t>Trường CĐ Công nghiệp Thái nguyên</t>
  </si>
  <si>
    <t xml:space="preserve">Trường CĐ KT Công nghiệp Hà Nội </t>
  </si>
  <si>
    <t xml:space="preserve">Trường CĐ KTKT Thương mại </t>
  </si>
  <si>
    <t>Trường CĐ Du lịch và Thương mại</t>
  </si>
  <si>
    <t>Trường CĐ CN Bắc Giang</t>
  </si>
  <si>
    <t xml:space="preserve">Trường CĐ CN Nam Định </t>
  </si>
  <si>
    <t xml:space="preserve">Trường CĐ Thương mại và Du lịch </t>
  </si>
  <si>
    <t>Trường CĐ Công Thương TN</t>
  </si>
  <si>
    <t>Trường CĐ Công nghiệp và xây dựng</t>
  </si>
  <si>
    <t>Tr. Cao đẳng Thương mại (Đà Nẵng)</t>
  </si>
  <si>
    <t>Trường CĐ Công Thương Miền Trung</t>
  </si>
  <si>
    <t>Trường Cao đẳng Công nghiệp Việt Đức</t>
  </si>
  <si>
    <t>Trường Đào tạo, Bồi dưỡng Cán bộ
Công Thương Trung ương</t>
  </si>
  <si>
    <t>Trung tâm y tế môi trường Công Thương</t>
  </si>
  <si>
    <t>Nhà xuất bản công thương</t>
  </si>
  <si>
    <t>Trung tâm Thông tin và cảnh bảo - Cục Phòng vệ Thương mại</t>
  </si>
  <si>
    <t xml:space="preserve">Trung tâm Phát triển Thương mại điện tử - Cục Thương mại điện tử và Kinh tế số </t>
  </si>
  <si>
    <t xml:space="preserve">Trung tâm Thông tin Công Nghiệp và Thương mại </t>
  </si>
  <si>
    <t xml:space="preserve">Trung tâm Tin học và Công nghệ số </t>
  </si>
  <si>
    <t>Trung tâm Khuyến công và tư vấn phát triển công nghiệp 1</t>
  </si>
  <si>
    <t>Trung tâm Hỗ trợ xuất khẩu</t>
  </si>
  <si>
    <t>Trung tâm Xúc tiến đầu tư và phát triển Công Thương</t>
  </si>
  <si>
    <t>Trung tâm ứng dụng công nghệ thông tin xúc tiến thương mại</t>
  </si>
  <si>
    <t xml:space="preserve"> Trung tâm Môi trường và Sản xuất sạch - Cục Kỹ thuật An toàn và Môi trường công nghiệp</t>
  </si>
  <si>
    <t>Trung tâm hỗ trợ kỹ thuật an toàn công nghiệp</t>
  </si>
  <si>
    <t>TT Dữ liệu và Hỗ trợ ứng phó sự cố hóa chất</t>
  </si>
  <si>
    <t>Trung tâm kiểm định công nghiệp I</t>
  </si>
  <si>
    <t>Trung tâm kiểm định công nghiệp II</t>
  </si>
  <si>
    <t>Trung tâm đào tạo điều tra viên - Cục Cạnh tranh và Bảo vệ người tiêu dùng</t>
  </si>
  <si>
    <t>Trung tâm Giới thiệu sản phẩm VN tại New York (Cục XTTM)</t>
  </si>
  <si>
    <t>Trung tâm Giới thiệu sản phẩm VN tại trùng Khánh (Cục XTTM)</t>
  </si>
  <si>
    <t xml:space="preserve">Trung tâm Nghiên cứu PTTTT ĐL&amp;ĐT - Cục Điều tiết điện lực </t>
  </si>
  <si>
    <t>Viện nghiên cứu Da giầy</t>
  </si>
  <si>
    <t>Viện KH và CN Mỏ -Luyện kim</t>
  </si>
  <si>
    <t>Viện Nghiên cứu Cơ khí</t>
  </si>
  <si>
    <t>Viên Nghiên cứu Sành sử Thủy tinh</t>
  </si>
  <si>
    <t>Viện nghiên cứu dấu và Cây có dầu</t>
  </si>
  <si>
    <t>Viện Công nghệ giấy và Xenluylo</t>
  </si>
  <si>
    <t>Viện Năng Lượng</t>
  </si>
  <si>
    <t xml:space="preserve">Viên Nghiên cứu Thiết kế chế tạo máy Nông nghiệp </t>
  </si>
  <si>
    <t>Viện Nghiên cứu Tin học, điện tử, tự động hóa</t>
  </si>
  <si>
    <t>IV</t>
  </si>
  <si>
    <t>Viện Nghiên cứu chiến lược chính sách Công Thương</t>
  </si>
  <si>
    <t>Tên đơn vị</t>
  </si>
  <si>
    <t>Hình thức</t>
  </si>
  <si>
    <t xml:space="preserve">Thời gian </t>
  </si>
  <si>
    <t>Đúng nội dung</t>
  </si>
  <si>
    <t>Chưa đúng nội dung</t>
  </si>
  <si>
    <t>Đúng hình thức</t>
  </si>
  <si>
    <t>Chưa đúng hình thức</t>
  </si>
  <si>
    <t xml:space="preserve">Đúng thời gian </t>
  </si>
  <si>
    <t xml:space="preserve">Chưa đúng thời gian </t>
  </si>
  <si>
    <t>V</t>
  </si>
  <si>
    <t>VI</t>
  </si>
  <si>
    <t xml:space="preserve">BÁO CÁO TỔNG HỢP VỀ TÌNH HÌNH THỰC HIỆN CÔNG KHAI </t>
  </si>
  <si>
    <t>Viện CN Thực phẩm</t>
  </si>
  <si>
    <t>x</t>
  </si>
  <si>
    <t>Trường CĐ Kinh tế Đối ngoại</t>
  </si>
  <si>
    <t>Trung tâm tư vấn đào tạo, thông tin điện lực và năng lượng tái tạo (Cục điện lực và Năng lượng tái tạo)</t>
  </si>
  <si>
    <t>Đơn vị đã thực hiện công khai dự toán ngân sách</t>
  </si>
  <si>
    <t>Lĩnh vực quản lý nhà nước</t>
  </si>
  <si>
    <t>Cục Phòng vệ thương mại</t>
  </si>
  <si>
    <t>Cục Công Thương địa phương</t>
  </si>
  <si>
    <t xml:space="preserve"> Cục Hóa chất</t>
  </si>
  <si>
    <t>Cục Công nghiệp</t>
  </si>
  <si>
    <t>Văn phòng Bộ Công Thương</t>
  </si>
  <si>
    <t xml:space="preserve">Cục Công tác phía Nam </t>
  </si>
  <si>
    <t>Cục Xúc tiến Thương mại</t>
  </si>
  <si>
    <t>Văn phòng Ban Chỉ đạo liên ngành hội nhập quốc tế về kinh tế</t>
  </si>
  <si>
    <t>Cục Quản lý cạnh tranh và Bảo vệ người tiêu dùng</t>
  </si>
  <si>
    <t>Cục Thương mại điện tử  và Kinh tế số</t>
  </si>
  <si>
    <t>Cục Xuất Nhập khẩu</t>
  </si>
  <si>
    <t>Cục Kỹ thuật an toàn và Môi trường công nghiệp</t>
  </si>
  <si>
    <t>VII</t>
  </si>
  <si>
    <t>- Nội dung số 06: Nâng cao chất lượng đào tạo nghề cho lao động nông thôn</t>
  </si>
  <si>
    <t>- Nội dung số 02 và số 03: Tập huấn nâng cao kiến thức, kỹ năng cho cán bộ làm công tác xây dựng nông thôn mới các cấp; công tác giám sát, đánh giá kết quả thực hiện chương trình; xây dựng và triển khai hiệu quả hệ thống giám sát, đánh giá đồng bộ, toàn diện, đáp ứng yêu cầu quản lý chương trình</t>
  </si>
  <si>
    <t>Dự án 8: Theo dõi, kiểm tra, giám sát, đánh giá thực hiện chương trình và truyền thông y tế</t>
  </si>
  <si>
    <t>Chi Chương trình mục tiêu Công nghệ thông tin</t>
  </si>
  <si>
    <t>Chương trình mục tiêu ứng phó với biến đổi khí hậu và tăng trưởng xanh giai đoạn 2016-2020</t>
  </si>
  <si>
    <t>Dự án thành phần số 1: Thực hiện một số nhiệm vụ tại Quyết định số 2053/QĐ-TTg ngày 28 tháng 10 năm 2016 của Thủ tướng Chính phủ</t>
  </si>
  <si>
    <t>Dự án thành phần số 3: Thực hiện một số hoạt động xây dựng thể chế, chính sách; tăng cường năng lực và theo dõi, giám sát, đánh giá Hợp phần tăng trưởng xanh</t>
  </si>
  <si>
    <t>Chi Chương trình mục tiêu quốc gia xây dựng nông thôn mới</t>
  </si>
  <si>
    <t>- Các nội dung số 01, 03, 04, 05: Đề án tái cơ cấu ngành nông nghiệp; tăng cường công tác khuyến nông; thúc đẩy liên kết theo chuỗi giá trị gắn sản xuất với tiêu thụ sản phẩm; đổi mới tổ chức sản xuất trong nông nghiệp, hỗ trợ phát triển hợp tác xã; phát triển ngành nghề nông thôn,…</t>
  </si>
  <si>
    <t>Dự án 2: Hỗ trợ phòng chống các loại tội phạm có tổ chức, tội phạm xuyên quốc gia</t>
  </si>
  <si>
    <t>Dự án 4: Nâng cao năng lực phòng, chống ma túy cho các lực lượng chuyên trách và năng lực xử lý án về ma túy</t>
  </si>
  <si>
    <t xml:space="preserve">Chi Chương trình mục tiêu quốc gia Xây dựng nông thôn mới(SN GD-ĐT): </t>
  </si>
  <si>
    <t>Nội dung thành phần số 11: Nâng cao năng lực xây dựng nông thôn mới và công tác giám sát, đánh giá thực hiện Chương trình; truyền thông về xây dựng nông thôn mới</t>
  </si>
  <si>
    <t>Chương trình mục tiêu ứng phó với biến đổi khí hậu và tăng trưởng xanh giai đoạn 2016-2020 (SN BVMT)</t>
  </si>
  <si>
    <t>2.4</t>
  </si>
  <si>
    <t>Chi Chương trình mục tiêu Công nghệ thông tin (SN VHTT)</t>
  </si>
  <si>
    <t>Chi Chương trình mục tiêu quốc gia Xây dựng nông thôn mới (SN KT)</t>
  </si>
  <si>
    <t>Nội dung thành phần số 03: Phát triển sản xuất gắn với tái cơ cấu ngành nông nghiệp, chuyển dịch cơ cấu kinh tế nông thôn, nâng cao thu nhập cho người dân</t>
  </si>
  <si>
    <t>2.5</t>
  </si>
  <si>
    <t>Chi Chương trình mục tiêu Y tế - Dân số (SN Y tế):</t>
  </si>
  <si>
    <t>Phụ lục số 02</t>
  </si>
  <si>
    <t>TỔNG HỢP PHÂN BỔ DỰ TOÁN NSNN NĂM 2020</t>
  </si>
  <si>
    <t>Số Bộ Tài chính giao tại QĐ số 2502/QĐ-BTC ngày 29/11/2019</t>
  </si>
  <si>
    <t>Số Bộ Công Thương phân bổ và giao tại QĐ số 3959/QĐ-BCT ngày 31/12/2019</t>
  </si>
  <si>
    <t xml:space="preserve">Chi thường xuyên </t>
  </si>
  <si>
    <t>Chi sự nghiệp giáo dục - đào tạo và dạy nghề</t>
  </si>
  <si>
    <t>Trong đó: Chi đào tạo, bồi dưỡng cán bộ, công chức ở trong nước</t>
  </si>
  <si>
    <t>Chi Chương trình mục tiêu quốc gia Xây dựng nông thôn mới</t>
  </si>
  <si>
    <t>Chi Chương trình mục tiêu Giáo dục nghề nghiệp - Việc làm và An toàn lao động</t>
  </si>
  <si>
    <t>Chi sự nghiệp khoa học và công nghệ</t>
  </si>
  <si>
    <t>Trong đó: Chương trình, nhiệm vụ khoa học và công nghệ cấp quốc gia</t>
  </si>
  <si>
    <t>Chi sự nghiệp y tế, dân số và gia đình</t>
  </si>
  <si>
    <t>Chi sự nghiệp văn hoá thông tin</t>
  </si>
  <si>
    <t>Chi các hoạt động kinh tế</t>
  </si>
  <si>
    <t>Chi hoạt động các cơ quan quản lý nhà nước, tổ chức chính trị và các tổ chức chính trị - xã hội;...</t>
  </si>
  <si>
    <t>Chi bảo đảm xã hội</t>
  </si>
  <si>
    <t xml:space="preserve">Dự toán thu từ các khoản phí thuộc ngân sách nhà nước </t>
  </si>
  <si>
    <t>Số thu phí</t>
  </si>
  <si>
    <t xml:space="preserve">Số phí nộp ngân sách nhà nước </t>
  </si>
  <si>
    <t>Số chi từ nguồn thu phí được để lại</t>
  </si>
  <si>
    <t>Chi hoạt động của các cơ quan quản lý nhà nước</t>
  </si>
  <si>
    <t xml:space="preserve">Chi đầu tư phát triển </t>
  </si>
  <si>
    <r>
      <t>Nội dung thành phần số 03:</t>
    </r>
    <r>
      <rPr>
        <i/>
        <sz val="13"/>
        <rFont val="Times New Roman"/>
        <family val="1"/>
        <charset val="163"/>
      </rPr>
      <t xml:space="preserve"> Phát triển sản xuất gắn với tái cơ cấu ngành nông nghiệp, chuyển dịch cơ cấu kinh tế nông thôn, nâng cao thu nhập cho người dân</t>
    </r>
  </si>
  <si>
    <t>Trong đó: Chi thực hiện Chương trình phát triển công nghiệp hỗ trợ</t>
  </si>
  <si>
    <t>Chương trình khuyến công quốc gia</t>
  </si>
  <si>
    <t>Chương trình xúc tiến thương mại quốc gia</t>
  </si>
  <si>
    <t>Chương trình phát triển thương mại điện tử quốc gia</t>
  </si>
  <si>
    <t>Đề án Phát triển thị trường trong nước gắn với Cuộc vận động “Người Việt Nam ưu tiên dùng hàng Việt Nam”</t>
  </si>
  <si>
    <t>Đề án về tăng cường năng lực tiếp cận cuộc Cách mạng công nghiệp</t>
  </si>
  <si>
    <t>Chương trình quốc gia về sử dụng năng lượng tiết kiệm và hiệu quả</t>
  </si>
  <si>
    <t xml:space="preserve">Kinh phí đảm bảo hoạt động cơ quan thương vụ ngoài nước </t>
  </si>
  <si>
    <t>Kinh phí hoạt động của lực lượng quản lý thị trường</t>
  </si>
  <si>
    <t>Đề án Nâng cao năng lực ứng dụng công nghệ thông tin và đảm bảo an toàn, an ninh hệ thống mạng</t>
  </si>
  <si>
    <t>DỰ TOÁN NGÂN SÁCH 2020</t>
  </si>
  <si>
    <t>Chi Chương trình mục tiêu Đảm bảo trật tự an toàn giao thông, phòng cháy, chữa cháy, phòng, chống tội phạm và ma túy (SN BĐXH)</t>
  </si>
  <si>
    <t>DỰ TOÁN THU- CHI NGÂN SÁCH NHÀ NƯỚC NĂM 2020</t>
  </si>
  <si>
    <t>ĐÁNH GIÁ THỰC HIỆN DỰ TOÁN THU- CHI NGÂN SÁCH QUÝ (6 THÁNG/CẢ NĂM 2020)</t>
  </si>
  <si>
    <t xml:space="preserve"> (Kèm theo Công văn số    1297/BCT-TC ngày  27  tháng   02    năm 2020 của Bộ Công Thương)     </t>
  </si>
  <si>
    <t>(Kèm theo Công văn số:     1297/BCT-TC ngày  27  tháng   02    năm 2020 của Bộ trưởng Bộ Công Thương )</t>
  </si>
  <si>
    <t>(Kèm theo Công văn số:   1297/BCT-TC ngày  27  tháng   02    năm 2020  của Bộ trưởng Bộ Công Thương )</t>
  </si>
  <si>
    <t>(Kèm theo Công văn số     1297/BCT-TC ngày  27  tháng   02    năm 2020 của Bộ Công Thương)</t>
  </si>
  <si>
    <t>TỔNG HỢP PHÂN BỔ NGÂN SÁCH NĂM 2020</t>
  </si>
  <si>
    <t>Đơn vị : Triệu đồng</t>
  </si>
  <si>
    <t xml:space="preserve">Bộ Tài chính giao                                 </t>
  </si>
  <si>
    <t xml:space="preserve">Bộ Công Thương phân bổ </t>
  </si>
  <si>
    <t>Bộ Công Thương phân bổ số còn lại</t>
  </si>
  <si>
    <t xml:space="preserve"> Kinh phí đảm bảo mức tiền lương cơ sở 1,49 triệu đồng/tháng cho cả năm 2020.</t>
  </si>
  <si>
    <t xml:space="preserve">- </t>
  </si>
  <si>
    <t>Vốn vay: 24.970 triệu đồng, thực hiện ghi thu - ghi chi theo tiến độ giải ngân và trong phạm vi dự toán được giao.</t>
  </si>
  <si>
    <t>Vốn viện trợ: 35.950 triệu đồng, trong đó 19.940 triệu đồng thực hiện rút dự toán trong phạm vi dự toán giao và theo cơ chế tài chính trong nước và 16.010 triệu đồng thực hiện ghi thu - ghi chi theo tiến độ giải ngân và trong phạm vị dự toán được giao.</t>
  </si>
  <si>
    <t xml:space="preserve">Kinh phí các dự án giao cho các đơn vị chỉ được thực hiện khi có đầy đủ thủ tục theo quy định. </t>
  </si>
  <si>
    <t xml:space="preserve">Chi thường xuyên (*) GD-ĐT: Chương trình mục tiêu Giáo dục nghề nghiệp - Việc làm và An toàn lao động giao theo số lập dự toán đầu năm: 98.600 triệu đồng. Số vượt 10.000 triệu đồng được điều chỉnh tăng cho Chi thường xuyên để phân bổ cho mua sắm tài sản của các Trường. </t>
  </si>
  <si>
    <r>
      <t>(kèm theo Quyết định số:</t>
    </r>
    <r>
      <rPr>
        <b/>
        <i/>
        <sz val="14"/>
        <rFont val="Times New Roman"/>
        <family val="1"/>
      </rPr>
      <t xml:space="preserve"> 659/</t>
    </r>
    <r>
      <rPr>
        <i/>
        <sz val="14"/>
        <rFont val="Times New Roman"/>
        <family val="1"/>
      </rPr>
      <t>QĐ-BCT  ngày 26  tháng   02    năm 2020 của Bộ trưởng Bộ Công Thương)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</si>
</sst>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_(* #,##0_);_(* \(#,##0\);_(* &quot;-&quot;??_);_(@_)"/>
    <numFmt numFmtId="166" formatCode="_ * #,##0_ ;_ * \-#,##0_ ;_ * &quot;-&quot;??_ ;_ @_ "/>
  </numFmts>
  <fonts count="45" x14ac:knownFonts="1">
    <font>
      <sz val="11"/>
      <color theme="1"/>
      <name val="Calibri"/>
      <family val="2"/>
      <charset val="163"/>
      <scheme val="minor"/>
    </font>
    <font>
      <sz val="12"/>
      <color theme="1"/>
      <name val="Times New Roman"/>
      <family val="1"/>
      <charset val="163"/>
    </font>
    <font>
      <sz val="10"/>
      <name val="Arial"/>
      <family val="2"/>
    </font>
    <font>
      <sz val="12"/>
      <name val="Times New Roman"/>
      <family val="1"/>
      <charset val="163"/>
    </font>
    <font>
      <i/>
      <sz val="11"/>
      <color theme="1"/>
      <name val="Cambria"/>
      <family val="1"/>
      <charset val="163"/>
      <scheme val="major"/>
    </font>
    <font>
      <b/>
      <sz val="14"/>
      <name val="Times New Roman"/>
      <family val="1"/>
    </font>
    <font>
      <b/>
      <sz val="10"/>
      <name val="Arial"/>
      <family val="2"/>
    </font>
    <font>
      <b/>
      <sz val="16"/>
      <name val="Times New Roman"/>
      <family val="1"/>
    </font>
    <font>
      <i/>
      <sz val="12"/>
      <name val="Times New Roman"/>
      <family val="1"/>
    </font>
    <font>
      <b/>
      <sz val="12"/>
      <name val="Times New Roman"/>
      <family val="1"/>
    </font>
    <font>
      <b/>
      <sz val="10"/>
      <name val="Times New Roman"/>
      <family val="1"/>
    </font>
    <font>
      <sz val="12"/>
      <color theme="1"/>
      <name val="Times New Roman"/>
      <family val="1"/>
    </font>
    <font>
      <sz val="10"/>
      <color theme="1"/>
      <name val="Times New Roman"/>
      <family val="1"/>
    </font>
    <font>
      <b/>
      <sz val="12"/>
      <color theme="1"/>
      <name val="Times New Roman"/>
      <family val="1"/>
    </font>
    <font>
      <i/>
      <sz val="12"/>
      <color theme="1"/>
      <name val="Times New Roman"/>
      <family val="1"/>
    </font>
    <font>
      <i/>
      <sz val="12"/>
      <color indexed="8"/>
      <name val="Times New Roman"/>
      <family val="1"/>
    </font>
    <font>
      <sz val="12"/>
      <name val="Times New Roman"/>
      <family val="1"/>
    </font>
    <font>
      <sz val="11"/>
      <color theme="1"/>
      <name val="Calibri"/>
      <family val="2"/>
      <charset val="163"/>
      <scheme val="minor"/>
    </font>
    <font>
      <b/>
      <i/>
      <sz val="12"/>
      <name val="Times New Roman"/>
      <family val="1"/>
    </font>
    <font>
      <sz val="11"/>
      <name val="Times New Roman"/>
      <family val="1"/>
    </font>
    <font>
      <sz val="12"/>
      <color indexed="8"/>
      <name val="Times New Roman"/>
      <family val="1"/>
    </font>
    <font>
      <sz val="12"/>
      <color theme="1"/>
      <name val="Calibri"/>
      <family val="2"/>
      <charset val="163"/>
      <scheme val="minor"/>
    </font>
    <font>
      <b/>
      <i/>
      <sz val="12"/>
      <color theme="1"/>
      <name val="Times New Roman"/>
      <family val="1"/>
    </font>
    <font>
      <b/>
      <sz val="13"/>
      <name val="Times New Roman"/>
      <family val="1"/>
      <charset val="163"/>
    </font>
    <font>
      <sz val="13"/>
      <name val="Times New Roman"/>
      <family val="1"/>
      <charset val="163"/>
    </font>
    <font>
      <b/>
      <sz val="12"/>
      <name val="Times New Roman"/>
      <family val="1"/>
      <charset val="163"/>
    </font>
    <font>
      <i/>
      <sz val="13"/>
      <name val="Times New Roman"/>
      <family val="1"/>
      <charset val="163"/>
    </font>
    <font>
      <i/>
      <sz val="11"/>
      <color rgb="FFFF0000"/>
      <name val="Calibri"/>
      <family val="2"/>
    </font>
    <font>
      <i/>
      <sz val="11"/>
      <color theme="1"/>
      <name val="Calibri"/>
      <family val="2"/>
      <scheme val="minor"/>
    </font>
    <font>
      <b/>
      <i/>
      <sz val="13"/>
      <name val="Times New Roman"/>
      <family val="1"/>
      <charset val="163"/>
    </font>
    <font>
      <b/>
      <sz val="11"/>
      <color theme="1"/>
      <name val="Calibri"/>
      <family val="2"/>
      <scheme val="minor"/>
    </font>
    <font>
      <b/>
      <sz val="11"/>
      <color indexed="8"/>
      <name val="Calibri"/>
      <family val="2"/>
    </font>
    <font>
      <i/>
      <sz val="14"/>
      <name val="Times New Roman"/>
      <family val="1"/>
    </font>
    <font>
      <b/>
      <i/>
      <sz val="14"/>
      <name val="Times New Roman"/>
      <family val="1"/>
    </font>
    <font>
      <sz val="11"/>
      <color indexed="8"/>
      <name val="Calibri"/>
      <family val="2"/>
    </font>
    <font>
      <i/>
      <sz val="10"/>
      <name val="Arial"/>
      <family val="2"/>
    </font>
    <font>
      <b/>
      <i/>
      <sz val="10"/>
      <name val="Arial"/>
      <family val="2"/>
    </font>
    <font>
      <b/>
      <i/>
      <sz val="11"/>
      <color indexed="8"/>
      <name val="Calibri"/>
      <family val="2"/>
    </font>
    <font>
      <i/>
      <sz val="11"/>
      <color indexed="8"/>
      <name val="Calibri"/>
      <family val="2"/>
    </font>
    <font>
      <b/>
      <sz val="11"/>
      <color rgb="FFFF0000"/>
      <name val="Calibri"/>
      <family val="2"/>
    </font>
    <font>
      <sz val="11"/>
      <name val="Calibri"/>
      <family val="2"/>
    </font>
    <font>
      <b/>
      <i/>
      <sz val="11"/>
      <color rgb="FFFF0000"/>
      <name val="Calibri"/>
      <family val="2"/>
    </font>
    <font>
      <b/>
      <i/>
      <sz val="12"/>
      <color indexed="8"/>
      <name val="Times New Roman"/>
      <family val="1"/>
    </font>
    <font>
      <sz val="12"/>
      <color indexed="8"/>
      <name val="Calibri"/>
      <family val="2"/>
    </font>
    <font>
      <i/>
      <sz val="12"/>
      <color indexed="8"/>
      <name val="Times New Roman"/>
      <family val="1"/>
      <charset val="163"/>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s>
  <cellStyleXfs count="5">
    <xf numFmtId="0" fontId="0" fillId="0" borderId="0"/>
    <xf numFmtId="0" fontId="2" fillId="0" borderId="0"/>
    <xf numFmtId="43" fontId="17" fillId="0" borderId="0" applyFont="0" applyFill="0" applyBorder="0" applyAlignment="0" applyProtection="0"/>
    <xf numFmtId="0" fontId="2" fillId="0" borderId="0"/>
    <xf numFmtId="0" fontId="34" fillId="0" borderId="0"/>
  </cellStyleXfs>
  <cellXfs count="291">
    <xf numFmtId="0" fontId="0" fillId="0" borderId="0" xfId="0"/>
    <xf numFmtId="0" fontId="5" fillId="0" borderId="0" xfId="0" applyFont="1" applyFill="1"/>
    <xf numFmtId="0" fontId="6" fillId="0" borderId="0" xfId="0" applyFont="1" applyFill="1"/>
    <xf numFmtId="0" fontId="0" fillId="0" borderId="0" xfId="0" applyFill="1"/>
    <xf numFmtId="0" fontId="8" fillId="0" borderId="0" xfId="0" applyFont="1" applyFill="1" applyBorder="1" applyAlignment="1">
      <alignment horizontal="center"/>
    </xf>
    <xf numFmtId="0" fontId="1" fillId="0" borderId="0" xfId="0" applyFont="1" applyFill="1"/>
    <xf numFmtId="0" fontId="12" fillId="0" borderId="0" xfId="0" applyFont="1" applyFill="1"/>
    <xf numFmtId="3" fontId="14" fillId="0" borderId="9" xfId="0" applyNumberFormat="1" applyFont="1" applyFill="1" applyBorder="1"/>
    <xf numFmtId="3" fontId="13" fillId="0" borderId="9" xfId="0" applyNumberFormat="1" applyFont="1" applyFill="1" applyBorder="1" applyAlignment="1"/>
    <xf numFmtId="0" fontId="11" fillId="0" borderId="0" xfId="0" applyFont="1"/>
    <xf numFmtId="0" fontId="13" fillId="0" borderId="8" xfId="0" applyFont="1" applyFill="1" applyBorder="1" applyAlignment="1">
      <alignment horizontal="center"/>
    </xf>
    <xf numFmtId="0" fontId="13" fillId="0" borderId="8" xfId="0" applyFont="1" applyFill="1" applyBorder="1" applyAlignment="1">
      <alignment wrapText="1"/>
    </xf>
    <xf numFmtId="0" fontId="11" fillId="0" borderId="9" xfId="0" applyFont="1" applyFill="1" applyBorder="1" applyAlignment="1">
      <alignment horizontal="center"/>
    </xf>
    <xf numFmtId="0" fontId="11" fillId="0" borderId="9" xfId="0" applyFont="1" applyFill="1" applyBorder="1" applyAlignment="1">
      <alignment wrapText="1"/>
    </xf>
    <xf numFmtId="0" fontId="14" fillId="0" borderId="9" xfId="0" applyFont="1" applyFill="1" applyBorder="1" applyAlignment="1">
      <alignment horizontal="center"/>
    </xf>
    <xf numFmtId="0" fontId="14" fillId="0" borderId="9" xfId="0" applyFont="1" applyFill="1" applyBorder="1" applyAlignment="1">
      <alignment wrapText="1"/>
    </xf>
    <xf numFmtId="0" fontId="11" fillId="0" borderId="9" xfId="0" quotePrefix="1" applyFont="1" applyFill="1" applyBorder="1" applyAlignment="1">
      <alignment horizontal="center"/>
    </xf>
    <xf numFmtId="0" fontId="14" fillId="0" borderId="9" xfId="0" quotePrefix="1" applyFont="1" applyFill="1" applyBorder="1" applyAlignment="1">
      <alignment horizontal="center"/>
    </xf>
    <xf numFmtId="0" fontId="13" fillId="0" borderId="9" xfId="0" applyFont="1" applyFill="1" applyBorder="1" applyAlignment="1">
      <alignment horizontal="center"/>
    </xf>
    <xf numFmtId="0" fontId="13" fillId="0" borderId="9" xfId="0" applyFont="1" applyFill="1" applyBorder="1" applyAlignment="1">
      <alignment wrapText="1"/>
    </xf>
    <xf numFmtId="0" fontId="9" fillId="0" borderId="9" xfId="0" applyFont="1" applyFill="1" applyBorder="1" applyAlignment="1">
      <alignment horizontal="center"/>
    </xf>
    <xf numFmtId="0" fontId="16" fillId="0" borderId="9" xfId="0" applyFont="1" applyFill="1" applyBorder="1" applyAlignment="1">
      <alignment horizontal="center"/>
    </xf>
    <xf numFmtId="0" fontId="8" fillId="0" borderId="9" xfId="0" applyFont="1" applyFill="1" applyBorder="1" applyAlignment="1">
      <alignment horizontal="center"/>
    </xf>
    <xf numFmtId="0" fontId="11" fillId="0" borderId="9" xfId="0" applyFont="1" applyFill="1" applyBorder="1"/>
    <xf numFmtId="0" fontId="11" fillId="0" borderId="0" xfId="0" applyFont="1" applyAlignment="1">
      <alignment horizontal="center"/>
    </xf>
    <xf numFmtId="0" fontId="13" fillId="0" borderId="0" xfId="0" applyFont="1"/>
    <xf numFmtId="0" fontId="11" fillId="0" borderId="0" xfId="0" applyFont="1" applyAlignment="1">
      <alignment vertical="center"/>
    </xf>
    <xf numFmtId="0" fontId="11" fillId="0" borderId="0" xfId="0" applyFont="1" applyAlignment="1">
      <alignment vertical="center" wrapText="1"/>
    </xf>
    <xf numFmtId="0" fontId="12" fillId="0" borderId="0" xfId="0" applyFont="1"/>
    <xf numFmtId="0" fontId="16" fillId="0" borderId="1" xfId="1" applyFont="1" applyFill="1" applyBorder="1" applyAlignment="1">
      <alignment horizontal="center" vertical="center" wrapText="1"/>
    </xf>
    <xf numFmtId="0" fontId="16" fillId="0" borderId="1" xfId="1" applyFont="1" applyFill="1" applyBorder="1" applyAlignment="1">
      <alignment horizontal="center" wrapText="1"/>
    </xf>
    <xf numFmtId="0" fontId="16" fillId="0" borderId="1" xfId="1" quotePrefix="1" applyFont="1" applyFill="1" applyBorder="1" applyAlignment="1">
      <alignment horizontal="center" wrapText="1"/>
    </xf>
    <xf numFmtId="3" fontId="16" fillId="0" borderId="1" xfId="1" applyNumberFormat="1" applyFont="1" applyFill="1" applyBorder="1" applyAlignment="1">
      <alignment horizontal="center" wrapText="1"/>
    </xf>
    <xf numFmtId="0" fontId="9" fillId="0" borderId="8" xfId="1" applyFont="1" applyFill="1" applyBorder="1" applyAlignment="1">
      <alignment horizontal="center" vertical="center" wrapText="1"/>
    </xf>
    <xf numFmtId="0" fontId="16" fillId="0" borderId="9" xfId="3" applyFont="1" applyFill="1" applyBorder="1" applyAlignment="1">
      <alignment horizontal="left" vertical="justify" wrapText="1"/>
    </xf>
    <xf numFmtId="0" fontId="16" fillId="0" borderId="9" xfId="0" applyFont="1" applyFill="1" applyBorder="1" applyAlignment="1">
      <alignment horizontal="center" vertical="center" wrapText="1"/>
    </xf>
    <xf numFmtId="0" fontId="16" fillId="0" borderId="9" xfId="3" applyFont="1" applyFill="1" applyBorder="1" applyAlignment="1">
      <alignment horizontal="left" vertical="center" wrapText="1"/>
    </xf>
    <xf numFmtId="0" fontId="19" fillId="0" borderId="9" xfId="3" applyFont="1" applyFill="1" applyBorder="1" applyAlignment="1">
      <alignment horizontal="center" vertical="center" wrapText="1"/>
    </xf>
    <xf numFmtId="0" fontId="9" fillId="0" borderId="0" xfId="0" applyFont="1" applyFill="1" applyAlignment="1">
      <alignment horizontal="right" vertical="center" wrapText="1"/>
    </xf>
    <xf numFmtId="164" fontId="16" fillId="2" borderId="9" xfId="1" applyNumberFormat="1" applyFont="1" applyFill="1" applyBorder="1" applyAlignment="1">
      <alignment horizontal="justify" vertical="center" wrapText="1"/>
    </xf>
    <xf numFmtId="164" fontId="16" fillId="2" borderId="0" xfId="0" applyNumberFormat="1" applyFont="1" applyFill="1" applyAlignment="1">
      <alignment vertical="center" wrapText="1"/>
    </xf>
    <xf numFmtId="0" fontId="9" fillId="0" borderId="0" xfId="0" applyFont="1" applyFill="1" applyAlignment="1">
      <alignment horizontal="right" wrapText="1"/>
    </xf>
    <xf numFmtId="0" fontId="16" fillId="2" borderId="9" xfId="3" applyFont="1" applyFill="1" applyBorder="1" applyAlignment="1">
      <alignment horizontal="left" vertical="center" wrapText="1"/>
    </xf>
    <xf numFmtId="0" fontId="16" fillId="2" borderId="0" xfId="0" applyFont="1" applyFill="1" applyAlignment="1">
      <alignment horizontal="right" vertical="center" wrapText="1"/>
    </xf>
    <xf numFmtId="0" fontId="16" fillId="2" borderId="10" xfId="3" applyFont="1" applyFill="1" applyBorder="1" applyAlignment="1">
      <alignment horizontal="left" vertical="center" wrapText="1"/>
    </xf>
    <xf numFmtId="0" fontId="9" fillId="2" borderId="9" xfId="1" applyFont="1" applyFill="1" applyBorder="1" applyAlignment="1">
      <alignment horizontal="center" vertical="center" wrapText="1"/>
    </xf>
    <xf numFmtId="0" fontId="9" fillId="2" borderId="9" xfId="3"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0" xfId="0" applyFont="1" applyFill="1" applyAlignment="1">
      <alignment horizontal="right" vertical="center" wrapText="1"/>
    </xf>
    <xf numFmtId="166" fontId="16" fillId="2" borderId="9" xfId="2" applyNumberFormat="1" applyFont="1" applyFill="1" applyBorder="1" applyAlignment="1">
      <alignment horizontal="left" vertical="center" wrapText="1"/>
    </xf>
    <xf numFmtId="166" fontId="16" fillId="2" borderId="0" xfId="2" applyNumberFormat="1" applyFont="1" applyFill="1" applyAlignment="1">
      <alignment horizontal="right" vertical="center" wrapText="1"/>
    </xf>
    <xf numFmtId="0" fontId="16" fillId="2" borderId="9" xfId="1" applyFont="1" applyFill="1" applyBorder="1" applyAlignment="1">
      <alignment horizontal="center" vertical="center" wrapText="1"/>
    </xf>
    <xf numFmtId="3" fontId="16" fillId="2" borderId="9" xfId="1" applyNumberFormat="1" applyFont="1" applyFill="1" applyBorder="1" applyAlignment="1">
      <alignment horizontal="left" vertical="center" wrapText="1"/>
    </xf>
    <xf numFmtId="165" fontId="20" fillId="0" borderId="9" xfId="2" applyNumberFormat="1" applyFont="1" applyBorder="1" applyAlignment="1">
      <alignment horizontal="left" vertical="center" wrapText="1"/>
    </xf>
    <xf numFmtId="0" fontId="16" fillId="0" borderId="0" xfId="0" applyFont="1" applyFill="1" applyAlignment="1">
      <alignment horizontal="right" vertical="center" wrapText="1"/>
    </xf>
    <xf numFmtId="0" fontId="16" fillId="2" borderId="9" xfId="0" applyFont="1" applyFill="1" applyBorder="1" applyAlignment="1">
      <alignment horizontal="left" vertical="center" wrapText="1"/>
    </xf>
    <xf numFmtId="0" fontId="16" fillId="2" borderId="9" xfId="3" applyFont="1" applyFill="1" applyBorder="1" applyAlignment="1">
      <alignment horizontal="left" vertical="justify"/>
    </xf>
    <xf numFmtId="0" fontId="16" fillId="2" borderId="0" xfId="0" applyFont="1" applyFill="1" applyAlignment="1"/>
    <xf numFmtId="0" fontId="20" fillId="0" borderId="9" xfId="0" applyFont="1" applyBorder="1" applyAlignment="1">
      <alignment horizontal="left"/>
    </xf>
    <xf numFmtId="0" fontId="20" fillId="0" borderId="0" xfId="0" applyFont="1" applyAlignment="1">
      <alignment horizontal="right"/>
    </xf>
    <xf numFmtId="0" fontId="16" fillId="2" borderId="9" xfId="3" applyFont="1" applyFill="1" applyBorder="1" applyAlignment="1">
      <alignment horizontal="left" vertical="center" wrapText="1" shrinkToFit="1"/>
    </xf>
    <xf numFmtId="0" fontId="16" fillId="2" borderId="0" xfId="0" applyFont="1" applyFill="1" applyAlignment="1">
      <alignment horizontal="right" vertical="center" wrapText="1" shrinkToFit="1"/>
    </xf>
    <xf numFmtId="0" fontId="16" fillId="2" borderId="9" xfId="0" applyFont="1" applyFill="1" applyBorder="1" applyAlignment="1">
      <alignment horizontal="center"/>
    </xf>
    <xf numFmtId="3" fontId="16" fillId="2" borderId="9" xfId="1" applyNumberFormat="1" applyFont="1" applyFill="1" applyBorder="1" applyAlignment="1">
      <alignment horizontal="justify" vertical="center" wrapText="1"/>
    </xf>
    <xf numFmtId="0" fontId="16" fillId="2" borderId="0" xfId="0" applyFont="1" applyFill="1"/>
    <xf numFmtId="3" fontId="16" fillId="2" borderId="9" xfId="0" applyNumberFormat="1" applyFont="1" applyFill="1" applyBorder="1" applyAlignment="1">
      <alignment horizontal="left" vertical="center" wrapText="1"/>
    </xf>
    <xf numFmtId="0" fontId="16" fillId="0" borderId="9" xfId="3" applyFont="1" applyFill="1" applyBorder="1" applyAlignment="1">
      <alignment vertical="center" wrapText="1"/>
    </xf>
    <xf numFmtId="0" fontId="16" fillId="0" borderId="0" xfId="0" applyFont="1" applyFill="1" applyAlignment="1">
      <alignment vertical="center" wrapText="1"/>
    </xf>
    <xf numFmtId="0" fontId="9" fillId="2" borderId="0" xfId="0" applyFont="1" applyFill="1" applyAlignment="1">
      <alignment horizontal="right" vertical="center" wrapText="1"/>
    </xf>
    <xf numFmtId="0" fontId="16" fillId="2" borderId="9" xfId="3" applyNumberFormat="1" applyFont="1" applyFill="1" applyBorder="1" applyAlignment="1">
      <alignment horizontal="left" vertical="center" wrapText="1"/>
    </xf>
    <xf numFmtId="0" fontId="16" fillId="2" borderId="0" xfId="0" applyNumberFormat="1" applyFont="1" applyFill="1" applyAlignment="1">
      <alignment horizontal="right" vertical="center" wrapText="1"/>
    </xf>
    <xf numFmtId="0" fontId="16" fillId="2" borderId="0" xfId="0" applyFont="1" applyFill="1" applyAlignment="1">
      <alignment vertical="center" wrapText="1"/>
    </xf>
    <xf numFmtId="0" fontId="11" fillId="0" borderId="9" xfId="0" applyFont="1" applyBorder="1" applyAlignment="1">
      <alignment horizontal="left" vertical="center" wrapText="1"/>
    </xf>
    <xf numFmtId="0" fontId="11" fillId="0" borderId="0" xfId="0" applyFont="1" applyAlignment="1">
      <alignment horizontal="left"/>
    </xf>
    <xf numFmtId="0" fontId="19" fillId="0" borderId="10" xfId="3" applyFont="1" applyFill="1" applyBorder="1" applyAlignment="1">
      <alignment horizontal="center" vertical="center" wrapText="1"/>
    </xf>
    <xf numFmtId="0" fontId="11" fillId="0" borderId="9" xfId="0" applyFont="1" applyBorder="1" applyAlignment="1">
      <alignment horizontal="center"/>
    </xf>
    <xf numFmtId="0" fontId="21" fillId="0" borderId="0" xfId="0" applyFont="1" applyFill="1" applyAlignment="1">
      <alignment vertical="center"/>
    </xf>
    <xf numFmtId="0" fontId="11" fillId="0" borderId="0" xfId="0" applyFont="1" applyFill="1" applyAlignment="1"/>
    <xf numFmtId="0" fontId="13" fillId="0" borderId="1" xfId="0" applyFont="1" applyFill="1" applyBorder="1" applyAlignment="1">
      <alignment horizontal="center" vertical="center"/>
    </xf>
    <xf numFmtId="0" fontId="13" fillId="0" borderId="1" xfId="0" applyFont="1" applyFill="1" applyBorder="1" applyAlignment="1">
      <alignment horizontal="center" wrapText="1"/>
    </xf>
    <xf numFmtId="3" fontId="13" fillId="0" borderId="8" xfId="0" applyNumberFormat="1" applyFont="1" applyFill="1" applyBorder="1" applyAlignment="1">
      <alignment horizontal="right"/>
    </xf>
    <xf numFmtId="9" fontId="13" fillId="0" borderId="8" xfId="0" applyNumberFormat="1" applyFont="1" applyFill="1" applyBorder="1" applyAlignment="1">
      <alignment horizontal="right"/>
    </xf>
    <xf numFmtId="3" fontId="11" fillId="0" borderId="9" xfId="0" applyNumberFormat="1" applyFont="1" applyFill="1" applyBorder="1" applyAlignment="1">
      <alignment horizontal="right" vertical="top" wrapText="1"/>
    </xf>
    <xf numFmtId="3" fontId="14" fillId="0" borderId="9" xfId="0" applyNumberFormat="1" applyFont="1" applyFill="1" applyBorder="1" applyAlignment="1">
      <alignment horizontal="right" vertical="top" wrapText="1"/>
    </xf>
    <xf numFmtId="0" fontId="14" fillId="0" borderId="9" xfId="0" applyFont="1" applyFill="1" applyBorder="1"/>
    <xf numFmtId="0" fontId="14" fillId="0" borderId="0" xfId="0" applyFont="1" applyFill="1"/>
    <xf numFmtId="3" fontId="14" fillId="0" borderId="9" xfId="0" applyNumberFormat="1" applyFont="1" applyFill="1" applyBorder="1" applyAlignment="1">
      <alignment horizontal="right"/>
    </xf>
    <xf numFmtId="3" fontId="13" fillId="0" borderId="9" xfId="0" applyNumberFormat="1" applyFont="1" applyFill="1" applyBorder="1" applyAlignment="1">
      <alignment horizontal="right" vertical="top" wrapText="1"/>
    </xf>
    <xf numFmtId="1" fontId="13" fillId="0" borderId="9" xfId="0" applyNumberFormat="1" applyFont="1" applyFill="1" applyBorder="1"/>
    <xf numFmtId="1" fontId="11" fillId="0" borderId="9" xfId="0" applyNumberFormat="1" applyFont="1" applyFill="1" applyBorder="1"/>
    <xf numFmtId="3" fontId="11" fillId="0" borderId="9" xfId="0" applyNumberFormat="1" applyFont="1" applyFill="1" applyBorder="1" applyAlignment="1">
      <alignment horizontal="right"/>
    </xf>
    <xf numFmtId="0" fontId="14" fillId="0" borderId="0" xfId="0" applyFont="1" applyFill="1" applyAlignment="1"/>
    <xf numFmtId="0" fontId="14" fillId="0" borderId="0" xfId="0" applyFont="1" applyFill="1" applyBorder="1" applyAlignment="1">
      <alignment horizontal="center"/>
    </xf>
    <xf numFmtId="1" fontId="11" fillId="0" borderId="9" xfId="0" applyNumberFormat="1" applyFont="1" applyFill="1" applyBorder="1" applyAlignment="1"/>
    <xf numFmtId="3" fontId="13" fillId="0" borderId="9" xfId="0" applyNumberFormat="1" applyFont="1" applyFill="1" applyBorder="1" applyAlignment="1">
      <alignment horizontal="right"/>
    </xf>
    <xf numFmtId="1" fontId="13" fillId="0" borderId="9" xfId="0" applyNumberFormat="1" applyFont="1" applyFill="1" applyBorder="1" applyAlignment="1"/>
    <xf numFmtId="0" fontId="22" fillId="0" borderId="0" xfId="0" applyFont="1" applyFill="1" applyAlignment="1"/>
    <xf numFmtId="0" fontId="13" fillId="0" borderId="9" xfId="0" applyFont="1" applyFill="1" applyBorder="1"/>
    <xf numFmtId="0" fontId="14" fillId="0" borderId="9" xfId="0" applyFont="1" applyFill="1" applyBorder="1" applyAlignment="1"/>
    <xf numFmtId="0" fontId="13" fillId="0" borderId="0" xfId="0" applyFont="1" applyAlignment="1">
      <alignment horizontal="left"/>
    </xf>
    <xf numFmtId="0" fontId="9" fillId="0" borderId="8" xfId="1" applyFont="1" applyFill="1" applyBorder="1" applyAlignment="1">
      <alignment horizontal="left" wrapText="1"/>
    </xf>
    <xf numFmtId="0" fontId="16" fillId="0" borderId="9" xfId="1" applyFont="1" applyFill="1" applyBorder="1" applyAlignment="1">
      <alignment horizontal="center" vertical="center" wrapText="1"/>
    </xf>
    <xf numFmtId="0" fontId="16" fillId="0" borderId="9" xfId="1" applyFont="1" applyFill="1" applyBorder="1" applyAlignment="1">
      <alignment horizontal="left" wrapText="1"/>
    </xf>
    <xf numFmtId="0" fontId="9" fillId="0" borderId="9" xfId="1" applyFont="1" applyFill="1" applyBorder="1" applyAlignment="1">
      <alignment horizontal="center" vertical="center" wrapText="1"/>
    </xf>
    <xf numFmtId="0" fontId="9" fillId="0" borderId="9" xfId="3" applyFont="1" applyFill="1" applyBorder="1" applyAlignment="1">
      <alignment horizontal="left" vertical="justify" wrapText="1"/>
    </xf>
    <xf numFmtId="3" fontId="19" fillId="0" borderId="9" xfId="0" applyNumberFormat="1" applyFont="1" applyFill="1" applyBorder="1" applyAlignment="1">
      <alignment horizontal="center" vertical="center" wrapText="1"/>
    </xf>
    <xf numFmtId="3" fontId="19" fillId="0" borderId="9" xfId="2" applyNumberFormat="1" applyFont="1" applyFill="1" applyBorder="1" applyAlignment="1">
      <alignment horizontal="center" vertical="center" wrapText="1"/>
    </xf>
    <xf numFmtId="0" fontId="19" fillId="2" borderId="9" xfId="3" applyFont="1" applyFill="1" applyBorder="1" applyAlignment="1">
      <alignment horizontal="center" vertical="center" wrapText="1"/>
    </xf>
    <xf numFmtId="3" fontId="19" fillId="0" borderId="10" xfId="0" applyNumberFormat="1" applyFont="1" applyFill="1" applyBorder="1" applyAlignment="1">
      <alignment horizontal="center" vertical="center" wrapText="1"/>
    </xf>
    <xf numFmtId="3" fontId="19" fillId="0" borderId="10" xfId="2" applyNumberFormat="1" applyFont="1" applyFill="1" applyBorder="1" applyAlignment="1">
      <alignment horizontal="center" vertical="center" wrapText="1"/>
    </xf>
    <xf numFmtId="0" fontId="11" fillId="0" borderId="0" xfId="0" applyFont="1" applyFill="1"/>
    <xf numFmtId="0" fontId="13" fillId="0" borderId="2" xfId="0" applyFont="1" applyFill="1" applyBorder="1" applyAlignment="1">
      <alignment horizont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0" xfId="0" applyFont="1" applyFill="1"/>
    <xf numFmtId="0" fontId="11" fillId="0" borderId="0" xfId="0" applyFont="1" applyFill="1" applyAlignment="1">
      <alignment horizontal="right"/>
    </xf>
    <xf numFmtId="0" fontId="13" fillId="0" borderId="0" xfId="0" applyFont="1" applyFill="1" applyAlignment="1">
      <alignment horizontal="center"/>
    </xf>
    <xf numFmtId="3" fontId="11" fillId="0" borderId="0" xfId="0" applyNumberFormat="1" applyFont="1" applyFill="1" applyAlignment="1">
      <alignment horizontal="center"/>
    </xf>
    <xf numFmtId="0" fontId="14" fillId="0" borderId="0" xfId="0" applyFont="1" applyFill="1" applyAlignment="1">
      <alignment horizontal="right"/>
    </xf>
    <xf numFmtId="0" fontId="14" fillId="0" borderId="0" xfId="0" applyFont="1" applyFill="1" applyAlignment="1">
      <alignment horizontal="center" wrapText="1"/>
    </xf>
    <xf numFmtId="0" fontId="22" fillId="0" borderId="0" xfId="0" applyFont="1" applyFill="1"/>
    <xf numFmtId="3" fontId="13" fillId="0" borderId="0" xfId="0" applyNumberFormat="1" applyFont="1" applyFill="1"/>
    <xf numFmtId="3" fontId="11" fillId="0" borderId="0" xfId="0" applyNumberFormat="1" applyFont="1" applyFill="1"/>
    <xf numFmtId="3" fontId="13" fillId="0" borderId="8" xfId="0" applyNumberFormat="1" applyFont="1" applyFill="1" applyBorder="1" applyAlignment="1"/>
    <xf numFmtId="3" fontId="11" fillId="0" borderId="9" xfId="0" applyNumberFormat="1" applyFont="1" applyFill="1" applyBorder="1" applyAlignment="1"/>
    <xf numFmtId="3" fontId="14" fillId="0" borderId="9" xfId="0" applyNumberFormat="1" applyFont="1" applyFill="1" applyBorder="1" applyAlignment="1"/>
    <xf numFmtId="0" fontId="8" fillId="0" borderId="9" xfId="0" applyFont="1" applyFill="1" applyBorder="1" applyAlignment="1">
      <alignment wrapText="1"/>
    </xf>
    <xf numFmtId="0" fontId="15" fillId="0" borderId="9" xfId="0" applyFont="1" applyFill="1" applyBorder="1" applyAlignment="1">
      <alignment wrapText="1"/>
    </xf>
    <xf numFmtId="0" fontId="13" fillId="0" borderId="9" xfId="0" applyFont="1" applyFill="1" applyBorder="1" applyAlignment="1">
      <alignment horizontal="justify" wrapText="1"/>
    </xf>
    <xf numFmtId="0" fontId="11" fillId="0" borderId="9" xfId="0" applyFont="1" applyFill="1" applyBorder="1" applyAlignment="1">
      <alignment horizontal="justify" wrapText="1"/>
    </xf>
    <xf numFmtId="0" fontId="14" fillId="0" borderId="9" xfId="0" applyFont="1" applyFill="1" applyBorder="1" applyAlignment="1">
      <alignment horizontal="justify" wrapText="1"/>
    </xf>
    <xf numFmtId="0" fontId="8" fillId="0" borderId="9" xfId="0" applyFont="1" applyFill="1" applyBorder="1" applyAlignment="1">
      <alignment horizontal="justify" wrapText="1"/>
    </xf>
    <xf numFmtId="9" fontId="11" fillId="0" borderId="9" xfId="0" applyNumberFormat="1" applyFont="1" applyFill="1" applyBorder="1" applyAlignment="1">
      <alignment horizontal="right"/>
    </xf>
    <xf numFmtId="9" fontId="13" fillId="0" borderId="9" xfId="0" applyNumberFormat="1" applyFont="1" applyFill="1" applyBorder="1" applyAlignment="1">
      <alignment horizontal="right"/>
    </xf>
    <xf numFmtId="0" fontId="23" fillId="0" borderId="8" xfId="0" applyFont="1" applyFill="1" applyBorder="1" applyAlignment="1">
      <alignment horizontal="center" vertical="center" wrapText="1"/>
    </xf>
    <xf numFmtId="0" fontId="23" fillId="0" borderId="8" xfId="0" applyFont="1" applyFill="1" applyBorder="1" applyAlignment="1">
      <alignment horizontal="justify" vertical="center" wrapText="1"/>
    </xf>
    <xf numFmtId="3" fontId="23" fillId="0" borderId="8" xfId="0" applyNumberFormat="1" applyFont="1" applyFill="1" applyBorder="1" applyAlignment="1">
      <alignment horizontal="right" vertical="center" wrapText="1"/>
    </xf>
    <xf numFmtId="3" fontId="9" fillId="0" borderId="8" xfId="0" applyNumberFormat="1" applyFont="1" applyFill="1" applyBorder="1" applyAlignment="1">
      <alignment vertical="center"/>
    </xf>
    <xf numFmtId="0" fontId="24" fillId="0" borderId="9" xfId="0" applyFont="1" applyFill="1" applyBorder="1" applyAlignment="1">
      <alignment horizontal="center" vertical="center" wrapText="1"/>
    </xf>
    <xf numFmtId="0" fontId="24" fillId="0" borderId="9" xfId="0" applyFont="1" applyFill="1" applyBorder="1" applyAlignment="1">
      <alignment horizontal="justify" vertical="center" wrapText="1"/>
    </xf>
    <xf numFmtId="3" fontId="24" fillId="0" borderId="9" xfId="0" applyNumberFormat="1" applyFont="1" applyFill="1" applyBorder="1" applyAlignment="1">
      <alignment horizontal="right" vertical="center" wrapText="1"/>
    </xf>
    <xf numFmtId="3" fontId="3" fillId="0" borderId="9" xfId="0" applyNumberFormat="1" applyFont="1" applyFill="1" applyBorder="1" applyAlignment="1">
      <alignment vertical="center"/>
    </xf>
    <xf numFmtId="0" fontId="23" fillId="0" borderId="9" xfId="0" applyFont="1" applyFill="1" applyBorder="1" applyAlignment="1">
      <alignment horizontal="center" vertical="center" wrapText="1"/>
    </xf>
    <xf numFmtId="0" fontId="23" fillId="0" borderId="9" xfId="0" applyFont="1" applyFill="1" applyBorder="1" applyAlignment="1">
      <alignment horizontal="justify" vertical="center" wrapText="1"/>
    </xf>
    <xf numFmtId="3" fontId="23" fillId="0" borderId="9" xfId="0" applyNumberFormat="1" applyFont="1" applyFill="1" applyBorder="1" applyAlignment="1">
      <alignment horizontal="right" vertical="center" wrapText="1"/>
    </xf>
    <xf numFmtId="3" fontId="25" fillId="0" borderId="9" xfId="0" applyNumberFormat="1" applyFont="1" applyFill="1" applyBorder="1" applyAlignment="1">
      <alignment vertical="center"/>
    </xf>
    <xf numFmtId="3" fontId="16" fillId="0" borderId="9" xfId="0" applyNumberFormat="1" applyFont="1" applyFill="1" applyBorder="1" applyAlignment="1">
      <alignment vertical="center"/>
    </xf>
    <xf numFmtId="3" fontId="9" fillId="0" borderId="9" xfId="0" applyNumberFormat="1" applyFont="1" applyFill="1" applyBorder="1" applyAlignment="1">
      <alignment vertical="center"/>
    </xf>
    <xf numFmtId="0" fontId="26" fillId="0" borderId="9" xfId="0" applyFont="1" applyFill="1" applyBorder="1" applyAlignment="1">
      <alignment horizontal="center" vertical="center" wrapText="1"/>
    </xf>
    <xf numFmtId="0" fontId="26" fillId="0" borderId="9" xfId="0" applyFont="1" applyFill="1" applyBorder="1" applyAlignment="1">
      <alignment horizontal="justify" vertical="center" wrapText="1"/>
    </xf>
    <xf numFmtId="3" fontId="26" fillId="0" borderId="9" xfId="0" applyNumberFormat="1" applyFont="1" applyFill="1" applyBorder="1" applyAlignment="1">
      <alignment horizontal="right" vertical="center" wrapText="1"/>
    </xf>
    <xf numFmtId="3" fontId="18" fillId="0" borderId="9" xfId="0" applyNumberFormat="1" applyFont="1" applyFill="1" applyBorder="1" applyAlignment="1">
      <alignment vertical="center"/>
    </xf>
    <xf numFmtId="3" fontId="8" fillId="0" borderId="9" xfId="0" applyNumberFormat="1" applyFont="1" applyFill="1" applyBorder="1" applyAlignment="1">
      <alignment vertical="center"/>
    </xf>
    <xf numFmtId="3" fontId="26" fillId="0" borderId="9" xfId="0" applyNumberFormat="1" applyFont="1" applyFill="1" applyBorder="1" applyAlignment="1">
      <alignment vertical="center" wrapText="1"/>
    </xf>
    <xf numFmtId="0" fontId="26" fillId="0" borderId="10" xfId="0" applyFont="1" applyFill="1" applyBorder="1" applyAlignment="1">
      <alignment horizontal="center" vertical="center" wrapText="1"/>
    </xf>
    <xf numFmtId="0" fontId="26" fillId="0" borderId="10" xfId="0" applyFont="1" applyFill="1" applyBorder="1" applyAlignment="1">
      <alignment horizontal="justify" vertical="center" wrapText="1"/>
    </xf>
    <xf numFmtId="3" fontId="26" fillId="0" borderId="10" xfId="0" applyNumberFormat="1" applyFont="1" applyFill="1" applyBorder="1" applyAlignment="1">
      <alignment horizontal="right" vertical="center" wrapText="1"/>
    </xf>
    <xf numFmtId="3" fontId="8" fillId="0" borderId="10" xfId="0" applyNumberFormat="1" applyFont="1" applyFill="1" applyBorder="1" applyAlignment="1">
      <alignment vertical="center"/>
    </xf>
    <xf numFmtId="3" fontId="29" fillId="0" borderId="9" xfId="0" applyNumberFormat="1" applyFont="1" applyFill="1" applyBorder="1" applyAlignment="1">
      <alignment horizontal="right" vertical="center" wrapText="1"/>
    </xf>
    <xf numFmtId="3" fontId="8" fillId="0" borderId="10" xfId="0" applyNumberFormat="1" applyFont="1" applyFill="1" applyBorder="1" applyAlignment="1">
      <alignment vertical="center" wrapText="1"/>
    </xf>
    <xf numFmtId="3" fontId="27" fillId="0" borderId="9" xfId="0" applyNumberFormat="1" applyFont="1" applyFill="1" applyBorder="1" applyAlignment="1">
      <alignment vertical="center"/>
    </xf>
    <xf numFmtId="3" fontId="28" fillId="0" borderId="9" xfId="0" applyNumberFormat="1" applyFont="1" applyFill="1" applyBorder="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0" xfId="0" applyFont="1" applyAlignment="1">
      <alignment horizontal="center"/>
    </xf>
    <xf numFmtId="0" fontId="16" fillId="0" borderId="0" xfId="1" applyFont="1" applyAlignment="1">
      <alignment horizontal="center"/>
    </xf>
    <xf numFmtId="3" fontId="16" fillId="0" borderId="0" xfId="1" applyNumberFormat="1" applyFont="1" applyFill="1" applyAlignment="1">
      <alignment horizontal="center" wrapText="1"/>
    </xf>
    <xf numFmtId="3" fontId="18" fillId="0" borderId="0" xfId="1" applyNumberFormat="1" applyFont="1" applyFill="1" applyBorder="1" applyAlignment="1">
      <alignment horizontal="center" vertical="center" wrapText="1"/>
    </xf>
    <xf numFmtId="0" fontId="16" fillId="0" borderId="0" xfId="1" applyFont="1" applyAlignment="1">
      <alignment horizontal="center" vertical="center"/>
    </xf>
    <xf numFmtId="0" fontId="16" fillId="0" borderId="8" xfId="1" quotePrefix="1" applyFont="1" applyFill="1" applyBorder="1" applyAlignment="1">
      <alignment horizontal="center" wrapText="1"/>
    </xf>
    <xf numFmtId="3" fontId="16" fillId="0" borderId="8" xfId="1" applyNumberFormat="1" applyFont="1" applyFill="1" applyBorder="1" applyAlignment="1">
      <alignment horizontal="center" wrapText="1"/>
    </xf>
    <xf numFmtId="0" fontId="16" fillId="0" borderId="8" xfId="1" applyFont="1" applyFill="1" applyBorder="1" applyAlignment="1">
      <alignment horizontal="center" wrapText="1"/>
    </xf>
    <xf numFmtId="0" fontId="16" fillId="2" borderId="9" xfId="0" applyFont="1" applyFill="1" applyBorder="1" applyAlignment="1">
      <alignment horizontal="center" vertical="center" wrapText="1"/>
    </xf>
    <xf numFmtId="3" fontId="19" fillId="2" borderId="9" xfId="3" applyNumberFormat="1" applyFont="1" applyFill="1" applyBorder="1" applyAlignment="1">
      <alignment horizontal="center" vertical="center" wrapText="1"/>
    </xf>
    <xf numFmtId="0" fontId="20" fillId="0" borderId="9" xfId="0" applyFont="1" applyBorder="1" applyAlignment="1">
      <alignment horizontal="center"/>
    </xf>
    <xf numFmtId="0" fontId="16" fillId="2" borderId="9" xfId="0" applyFont="1" applyFill="1" applyBorder="1" applyAlignment="1">
      <alignment horizontal="center" vertical="center" wrapText="1" shrinkToFit="1"/>
    </xf>
    <xf numFmtId="0" fontId="11" fillId="0" borderId="0" xfId="0" applyFont="1" applyFill="1" applyAlignment="1">
      <alignment horizontal="center"/>
    </xf>
    <xf numFmtId="0" fontId="11" fillId="0" borderId="0" xfId="0" applyFont="1" applyFill="1"/>
    <xf numFmtId="0" fontId="13" fillId="0" borderId="0" xfId="0" applyFont="1" applyFill="1"/>
    <xf numFmtId="0" fontId="11" fillId="0" borderId="0" xfId="0" applyFont="1" applyFill="1" applyAlignment="1">
      <alignment horizontal="right"/>
    </xf>
    <xf numFmtId="0" fontId="16" fillId="2" borderId="10" xfId="0" applyFont="1" applyFill="1" applyBorder="1" applyAlignment="1">
      <alignment horizontal="right" vertical="center" wrapText="1"/>
    </xf>
    <xf numFmtId="0" fontId="13" fillId="0" borderId="9" xfId="0" applyFont="1" applyFill="1" applyBorder="1" applyAlignment="1"/>
    <xf numFmtId="3" fontId="14" fillId="0" borderId="9" xfId="0" applyNumberFormat="1" applyFont="1" applyFill="1" applyBorder="1" applyAlignment="1">
      <alignment horizontal="center"/>
    </xf>
    <xf numFmtId="3" fontId="14" fillId="0" borderId="10" xfId="0" applyNumberFormat="1" applyFont="1" applyFill="1" applyBorder="1" applyAlignment="1">
      <alignment horizontal="center"/>
    </xf>
    <xf numFmtId="0" fontId="14" fillId="0" borderId="10" xfId="0" applyFont="1" applyFill="1" applyBorder="1" applyAlignment="1">
      <alignment wrapText="1"/>
    </xf>
    <xf numFmtId="3" fontId="14" fillId="0" borderId="10" xfId="0" applyNumberFormat="1" applyFont="1" applyFill="1" applyBorder="1" applyAlignment="1"/>
    <xf numFmtId="3" fontId="14" fillId="0" borderId="10" xfId="0" applyNumberFormat="1" applyFont="1" applyFill="1" applyBorder="1"/>
    <xf numFmtId="9" fontId="11" fillId="0" borderId="10" xfId="0" applyNumberFormat="1" applyFont="1" applyFill="1" applyBorder="1" applyAlignment="1">
      <alignment horizontal="right"/>
    </xf>
    <xf numFmtId="0" fontId="14" fillId="0" borderId="10" xfId="0" applyFont="1" applyFill="1" applyBorder="1"/>
    <xf numFmtId="0" fontId="31" fillId="0" borderId="0" xfId="0" applyFont="1" applyFill="1"/>
    <xf numFmtId="0" fontId="7" fillId="0" borderId="0" xfId="0" applyFont="1" applyFill="1" applyAlignment="1"/>
    <xf numFmtId="0" fontId="32" fillId="0" borderId="0" xfId="0" applyFont="1" applyFill="1" applyAlignment="1"/>
    <xf numFmtId="0" fontId="11" fillId="0" borderId="0" xfId="0" applyFont="1" applyFill="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0" xfId="0" applyFont="1" applyFill="1"/>
    <xf numFmtId="3" fontId="30" fillId="0" borderId="0" xfId="0" applyNumberFormat="1" applyFont="1" applyFill="1"/>
    <xf numFmtId="0" fontId="30" fillId="0" borderId="0" xfId="0" applyFont="1" applyFill="1"/>
    <xf numFmtId="3" fontId="6" fillId="0" borderId="0" xfId="0" applyNumberFormat="1" applyFont="1" applyFill="1"/>
    <xf numFmtId="3" fontId="2" fillId="0" borderId="0" xfId="0" applyNumberFormat="1" applyFont="1" applyFill="1"/>
    <xf numFmtId="0" fontId="2" fillId="0" borderId="0" xfId="0" applyFont="1" applyFill="1"/>
    <xf numFmtId="3" fontId="35" fillId="0" borderId="0" xfId="0" applyNumberFormat="1" applyFont="1" applyFill="1"/>
    <xf numFmtId="0" fontId="36" fillId="0" borderId="0" xfId="0" applyFont="1" applyFill="1"/>
    <xf numFmtId="0" fontId="24" fillId="0" borderId="10" xfId="0" applyFont="1" applyFill="1" applyBorder="1" applyAlignment="1">
      <alignment horizontal="center" vertical="center" wrapText="1"/>
    </xf>
    <xf numFmtId="0" fontId="24" fillId="0" borderId="10" xfId="0" applyFont="1" applyFill="1" applyBorder="1" applyAlignment="1">
      <alignment horizontal="justify" vertical="center" wrapText="1"/>
    </xf>
    <xf numFmtId="3" fontId="24" fillId="0" borderId="10" xfId="0" applyNumberFormat="1" applyFont="1" applyFill="1" applyBorder="1" applyAlignment="1">
      <alignment horizontal="right" vertical="center" wrapText="1"/>
    </xf>
    <xf numFmtId="3" fontId="9" fillId="0" borderId="10" xfId="0" applyNumberFormat="1" applyFont="1" applyFill="1" applyBorder="1" applyAlignment="1">
      <alignment vertical="center"/>
    </xf>
    <xf numFmtId="3" fontId="16" fillId="0" borderId="10" xfId="0" applyNumberFormat="1" applyFont="1" applyFill="1" applyBorder="1" applyAlignment="1">
      <alignment vertical="center"/>
    </xf>
    <xf numFmtId="0" fontId="26" fillId="0" borderId="11" xfId="0" applyFont="1" applyFill="1" applyBorder="1" applyAlignment="1">
      <alignment horizontal="center" vertical="center" wrapText="1"/>
    </xf>
    <xf numFmtId="0" fontId="24" fillId="0" borderId="11" xfId="0" applyFont="1" applyFill="1" applyBorder="1" applyAlignment="1">
      <alignment horizontal="justify" vertical="center" wrapText="1"/>
    </xf>
    <xf numFmtId="3" fontId="24" fillId="0" borderId="11" xfId="0" applyNumberFormat="1" applyFont="1" applyFill="1" applyBorder="1" applyAlignment="1">
      <alignment horizontal="right" vertical="center" wrapText="1"/>
    </xf>
    <xf numFmtId="3" fontId="26" fillId="0" borderId="11" xfId="0" applyNumberFormat="1" applyFont="1" applyFill="1" applyBorder="1" applyAlignment="1">
      <alignment vertical="center" wrapText="1"/>
    </xf>
    <xf numFmtId="3" fontId="26" fillId="0" borderId="11" xfId="0" applyNumberFormat="1" applyFont="1" applyFill="1" applyBorder="1" applyAlignment="1">
      <alignment horizontal="right" vertical="center" wrapText="1"/>
    </xf>
    <xf numFmtId="3" fontId="9" fillId="0" borderId="11" xfId="0" applyNumberFormat="1" applyFont="1" applyFill="1" applyBorder="1" applyAlignment="1">
      <alignment vertical="center"/>
    </xf>
    <xf numFmtId="3" fontId="16" fillId="0" borderId="11" xfId="0" applyNumberFormat="1" applyFont="1" applyFill="1" applyBorder="1" applyAlignment="1">
      <alignment vertical="center"/>
    </xf>
    <xf numFmtId="3" fontId="0" fillId="0" borderId="0" xfId="0" applyNumberFormat="1" applyFont="1" applyFill="1"/>
    <xf numFmtId="3" fontId="28" fillId="0" borderId="0" xfId="0" applyNumberFormat="1" applyFont="1" applyFill="1"/>
    <xf numFmtId="0" fontId="28" fillId="0" borderId="0" xfId="0" applyFont="1" applyFill="1"/>
    <xf numFmtId="0" fontId="35" fillId="0" borderId="0" xfId="0" applyFont="1" applyFill="1"/>
    <xf numFmtId="3" fontId="18" fillId="0" borderId="11" xfId="0" applyNumberFormat="1" applyFont="1" applyFill="1" applyBorder="1" applyAlignment="1">
      <alignment vertical="center"/>
    </xf>
    <xf numFmtId="3" fontId="8" fillId="0" borderId="11" xfId="0" applyNumberFormat="1" applyFont="1" applyFill="1" applyBorder="1" applyAlignment="1">
      <alignment vertical="center"/>
    </xf>
    <xf numFmtId="3" fontId="18" fillId="0" borderId="10" xfId="0" applyNumberFormat="1" applyFont="1" applyFill="1" applyBorder="1" applyAlignment="1">
      <alignment vertical="center"/>
    </xf>
    <xf numFmtId="0" fontId="23" fillId="0" borderId="11" xfId="0" applyFont="1" applyFill="1" applyBorder="1" applyAlignment="1">
      <alignment horizontal="center" vertical="center" wrapText="1"/>
    </xf>
    <xf numFmtId="0" fontId="23" fillId="0" borderId="11" xfId="0" applyFont="1" applyFill="1" applyBorder="1" applyAlignment="1">
      <alignment horizontal="justify" vertical="center" wrapText="1"/>
    </xf>
    <xf numFmtId="3" fontId="23" fillId="0" borderId="11" xfId="0" applyNumberFormat="1" applyFont="1" applyFill="1" applyBorder="1" applyAlignment="1">
      <alignment horizontal="right" vertical="center" wrapText="1"/>
    </xf>
    <xf numFmtId="0" fontId="37" fillId="0" borderId="0" xfId="0" applyFont="1" applyFill="1"/>
    <xf numFmtId="0" fontId="38" fillId="0" borderId="0" xfId="0" applyFont="1" applyFill="1"/>
    <xf numFmtId="0" fontId="39" fillId="0" borderId="0" xfId="0" applyFont="1" applyFill="1"/>
    <xf numFmtId="0" fontId="40" fillId="0" borderId="0" xfId="0" applyFont="1" applyFill="1"/>
    <xf numFmtId="3" fontId="27" fillId="0" borderId="10" xfId="0" applyNumberFormat="1" applyFont="1" applyFill="1" applyBorder="1" applyAlignment="1">
      <alignment vertical="center"/>
    </xf>
    <xf numFmtId="0" fontId="27" fillId="0" borderId="0" xfId="0" applyFont="1" applyFill="1"/>
    <xf numFmtId="0" fontId="41" fillId="0" borderId="0" xfId="0" applyFont="1" applyFill="1"/>
    <xf numFmtId="0" fontId="26" fillId="0" borderId="11" xfId="0" applyFont="1" applyFill="1" applyBorder="1" applyAlignment="1">
      <alignment horizontal="justify" vertical="center" wrapText="1"/>
    </xf>
    <xf numFmtId="3" fontId="28" fillId="0" borderId="11" xfId="0" applyNumberFormat="1" applyFont="1" applyFill="1" applyBorder="1" applyAlignment="1">
      <alignment vertical="center"/>
    </xf>
    <xf numFmtId="0" fontId="42" fillId="0" borderId="0" xfId="0" applyFont="1" applyFill="1" applyAlignment="1">
      <alignment horizontal="left" indent="1"/>
    </xf>
    <xf numFmtId="0" fontId="43" fillId="0" borderId="0" xfId="0" applyFont="1" applyFill="1"/>
    <xf numFmtId="0" fontId="44" fillId="0" borderId="0" xfId="0" quotePrefix="1" applyFont="1" applyFill="1" applyAlignment="1">
      <alignment horizontal="center" vertical="center" wrapText="1"/>
    </xf>
    <xf numFmtId="0" fontId="44" fillId="0" borderId="0" xfId="0" applyFont="1" applyFill="1" applyAlignment="1">
      <alignment vertical="center" wrapText="1"/>
    </xf>
    <xf numFmtId="0" fontId="44" fillId="0" borderId="0" xfId="0" quotePrefix="1" applyFont="1" applyFill="1" applyAlignment="1">
      <alignment horizontal="center" wrapText="1"/>
    </xf>
    <xf numFmtId="0" fontId="15" fillId="0" borderId="0" xfId="0" quotePrefix="1" applyFont="1" applyFill="1" applyAlignment="1">
      <alignment horizontal="center" wrapText="1"/>
    </xf>
    <xf numFmtId="0" fontId="14" fillId="0" borderId="0" xfId="0" quotePrefix="1" applyFont="1" applyFill="1" applyAlignment="1">
      <alignment horizontal="center"/>
    </xf>
    <xf numFmtId="0" fontId="10" fillId="0" borderId="1" xfId="0" applyFont="1" applyFill="1" applyBorder="1" applyAlignment="1">
      <alignment horizontal="center" vertical="center" wrapText="1"/>
    </xf>
    <xf numFmtId="0" fontId="7" fillId="0" borderId="0" xfId="0" applyFont="1" applyFill="1" applyAlignment="1">
      <alignment horizontal="center"/>
    </xf>
    <xf numFmtId="0" fontId="10" fillId="0" borderId="1" xfId="0" applyFont="1" applyFill="1" applyBorder="1" applyAlignment="1">
      <alignment horizontal="center" vertical="center"/>
    </xf>
    <xf numFmtId="0" fontId="8" fillId="0" borderId="0" xfId="0" applyFont="1" applyFill="1" applyAlignment="1">
      <alignment horizontal="center"/>
    </xf>
    <xf numFmtId="0" fontId="32" fillId="0" borderId="0" xfId="0" applyFont="1" applyFill="1" applyAlignment="1">
      <alignment horizontal="center"/>
    </xf>
    <xf numFmtId="0" fontId="4" fillId="0" borderId="6" xfId="0" applyFont="1" applyFill="1" applyBorder="1" applyAlignment="1">
      <alignment horizontal="right"/>
    </xf>
    <xf numFmtId="0" fontId="8" fillId="0" borderId="6" xfId="4" applyFont="1" applyFill="1" applyBorder="1" applyAlignment="1">
      <alignment horizont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7" xfId="0" applyFont="1" applyFill="1" applyBorder="1" applyAlignment="1">
      <alignment vertical="center"/>
    </xf>
    <xf numFmtId="0" fontId="11" fillId="0" borderId="5" xfId="0" applyFont="1" applyFill="1" applyBorder="1" applyAlignment="1">
      <alignment vertical="center"/>
    </xf>
    <xf numFmtId="0" fontId="44" fillId="0" borderId="0" xfId="0" applyFont="1" applyFill="1" applyAlignment="1">
      <alignment horizontal="left" vertical="center" wrapText="1"/>
    </xf>
    <xf numFmtId="0" fontId="44" fillId="0" borderId="0" xfId="0" quotePrefix="1" applyFont="1" applyFill="1" applyAlignment="1">
      <alignment horizontal="left" vertical="center" wrapText="1"/>
    </xf>
    <xf numFmtId="0" fontId="44" fillId="0" borderId="0" xfId="0" applyFont="1" applyFill="1" applyAlignment="1">
      <alignment horizontal="left" wrapText="1"/>
    </xf>
    <xf numFmtId="0" fontId="15" fillId="0" borderId="0" xfId="0" applyFont="1" applyFill="1" applyAlignment="1">
      <alignment horizontal="left"/>
    </xf>
    <xf numFmtId="0" fontId="14" fillId="0" borderId="0" xfId="0" applyFont="1" applyFill="1" applyAlignment="1">
      <alignment horizontal="left" wrapText="1"/>
    </xf>
    <xf numFmtId="0" fontId="11" fillId="0" borderId="0" xfId="0" applyFont="1" applyFill="1" applyAlignment="1">
      <alignment horizontal="center"/>
    </xf>
    <xf numFmtId="0" fontId="13" fillId="0" borderId="0" xfId="0" applyFont="1" applyFill="1" applyAlignment="1">
      <alignment horizontal="center"/>
    </xf>
    <xf numFmtId="0" fontId="11" fillId="0" borderId="0" xfId="0" applyFont="1" applyFill="1"/>
    <xf numFmtId="0" fontId="14" fillId="0" borderId="0" xfId="0" applyFont="1" applyFill="1" applyAlignment="1">
      <alignment horizontal="center"/>
    </xf>
    <xf numFmtId="0" fontId="13" fillId="0" borderId="0" xfId="0" applyFont="1" applyFill="1"/>
    <xf numFmtId="0" fontId="11" fillId="0" borderId="0" xfId="0" applyFont="1" applyFill="1" applyAlignment="1">
      <alignment horizontal="right"/>
    </xf>
    <xf numFmtId="0" fontId="13" fillId="0" borderId="2" xfId="0" applyFont="1" applyFill="1" applyBorder="1" applyAlignment="1">
      <alignment horizontal="center" wrapText="1"/>
    </xf>
    <xf numFmtId="0" fontId="13" fillId="0" borderId="3" xfId="0" applyFont="1" applyFill="1" applyBorder="1" applyAlignment="1">
      <alignment horizont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wrapText="1"/>
    </xf>
    <xf numFmtId="0" fontId="13" fillId="0" borderId="4" xfId="0" applyFont="1" applyFill="1" applyBorder="1" applyAlignment="1">
      <alignment horizontal="center"/>
    </xf>
    <xf numFmtId="0" fontId="13" fillId="0" borderId="5" xfId="0" applyFont="1" applyFill="1" applyBorder="1" applyAlignment="1">
      <alignment horizontal="center"/>
    </xf>
    <xf numFmtId="0" fontId="14" fillId="0" borderId="6" xfId="0" applyFont="1" applyFill="1" applyBorder="1" applyAlignment="1">
      <alignment horizontal="right"/>
    </xf>
    <xf numFmtId="0" fontId="11" fillId="0" borderId="0" xfId="0" applyFont="1" applyAlignment="1">
      <alignment horizontal="center"/>
    </xf>
    <xf numFmtId="0" fontId="9" fillId="0" borderId="0" xfId="1" applyFont="1" applyFill="1" applyAlignment="1">
      <alignment horizontal="left" vertical="center" wrapText="1"/>
    </xf>
    <xf numFmtId="0" fontId="9" fillId="0" borderId="6" xfId="1" applyFont="1" applyFill="1" applyBorder="1" applyAlignment="1">
      <alignment horizontal="center" vertical="center" wrapText="1"/>
    </xf>
    <xf numFmtId="0" fontId="8" fillId="0" borderId="0" xfId="3" applyFont="1" applyFill="1" applyAlignment="1">
      <alignment horizontal="left" wrapText="1"/>
    </xf>
    <xf numFmtId="0" fontId="9" fillId="0" borderId="0" xfId="3" applyFont="1" applyFill="1" applyAlignment="1">
      <alignment horizontal="center" wrapText="1"/>
    </xf>
    <xf numFmtId="0" fontId="9" fillId="0" borderId="2"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5" xfId="1" applyFont="1" applyFill="1" applyBorder="1" applyAlignment="1">
      <alignment horizontal="center" vertical="center" wrapText="1"/>
    </xf>
  </cellXfs>
  <cellStyles count="5">
    <cellStyle name="Comma" xfId="2" builtinId="3"/>
    <cellStyle name="Normal" xfId="0" builtinId="0"/>
    <cellStyle name="Normal 2" xfId="1"/>
    <cellStyle name="Normal_Sheet1" xfId="4"/>
    <cellStyle name="Normal_TW"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2"/>
  <sheetViews>
    <sheetView zoomScale="90" zoomScaleNormal="90" workbookViewId="0">
      <selection activeCell="A5" sqref="A5"/>
    </sheetView>
  </sheetViews>
  <sheetFormatPr defaultRowHeight="15" x14ac:dyDescent="0.25"/>
  <cols>
    <col min="1" max="1" width="6.42578125" style="3" customWidth="1"/>
    <col min="2" max="2" width="62.7109375" style="3" customWidth="1"/>
    <col min="3" max="3" width="12" style="3" customWidth="1"/>
    <col min="4" max="4" width="12.140625" style="3" customWidth="1"/>
    <col min="5" max="5" width="10" style="3" customWidth="1"/>
    <col min="6" max="6" width="12.140625" style="3" customWidth="1"/>
    <col min="7" max="7" width="11.7109375" style="3" customWidth="1"/>
    <col min="8" max="8" width="10.140625" style="3" customWidth="1"/>
    <col min="9" max="224" width="9.140625" style="3"/>
    <col min="225" max="225" width="5.42578125" style="3" customWidth="1"/>
    <col min="226" max="226" width="44.7109375" style="3" customWidth="1"/>
    <col min="227" max="228" width="12.42578125" style="3" customWidth="1"/>
    <col min="229" max="229" width="8.5703125" style="3" customWidth="1"/>
    <col min="230" max="235" width="0" style="3" hidden="1" customWidth="1"/>
    <col min="236" max="236" width="11.5703125" style="3" customWidth="1"/>
    <col min="237" max="237" width="12" style="3" customWidth="1"/>
    <col min="238" max="238" width="9.140625" style="3"/>
    <col min="239" max="239" width="10.42578125" style="3" customWidth="1"/>
    <col min="240" max="240" width="10" style="3" customWidth="1"/>
    <col min="241" max="241" width="10.28515625" style="3" customWidth="1"/>
    <col min="242" max="480" width="9.140625" style="3"/>
    <col min="481" max="481" width="5.42578125" style="3" customWidth="1"/>
    <col min="482" max="482" width="44.7109375" style="3" customWidth="1"/>
    <col min="483" max="484" width="12.42578125" style="3" customWidth="1"/>
    <col min="485" max="485" width="8.5703125" style="3" customWidth="1"/>
    <col min="486" max="491" width="0" style="3" hidden="1" customWidth="1"/>
    <col min="492" max="492" width="11.5703125" style="3" customWidth="1"/>
    <col min="493" max="493" width="12" style="3" customWidth="1"/>
    <col min="494" max="494" width="9.140625" style="3"/>
    <col min="495" max="495" width="10.42578125" style="3" customWidth="1"/>
    <col min="496" max="496" width="10" style="3" customWidth="1"/>
    <col min="497" max="497" width="10.28515625" style="3" customWidth="1"/>
    <col min="498" max="736" width="9.140625" style="3"/>
    <col min="737" max="737" width="5.42578125" style="3" customWidth="1"/>
    <col min="738" max="738" width="44.7109375" style="3" customWidth="1"/>
    <col min="739" max="740" width="12.42578125" style="3" customWidth="1"/>
    <col min="741" max="741" width="8.5703125" style="3" customWidth="1"/>
    <col min="742" max="747" width="0" style="3" hidden="1" customWidth="1"/>
    <col min="748" max="748" width="11.5703125" style="3" customWidth="1"/>
    <col min="749" max="749" width="12" style="3" customWidth="1"/>
    <col min="750" max="750" width="9.140625" style="3"/>
    <col min="751" max="751" width="10.42578125" style="3" customWidth="1"/>
    <col min="752" max="752" width="10" style="3" customWidth="1"/>
    <col min="753" max="753" width="10.28515625" style="3" customWidth="1"/>
    <col min="754" max="992" width="9.140625" style="3"/>
    <col min="993" max="993" width="5.42578125" style="3" customWidth="1"/>
    <col min="994" max="994" width="44.7109375" style="3" customWidth="1"/>
    <col min="995" max="996" width="12.42578125" style="3" customWidth="1"/>
    <col min="997" max="997" width="8.5703125" style="3" customWidth="1"/>
    <col min="998" max="1003" width="0" style="3" hidden="1" customWidth="1"/>
    <col min="1004" max="1004" width="11.5703125" style="3" customWidth="1"/>
    <col min="1005" max="1005" width="12" style="3" customWidth="1"/>
    <col min="1006" max="1006" width="9.140625" style="3"/>
    <col min="1007" max="1007" width="10.42578125" style="3" customWidth="1"/>
    <col min="1008" max="1008" width="10" style="3" customWidth="1"/>
    <col min="1009" max="1009" width="10.28515625" style="3" customWidth="1"/>
    <col min="1010" max="1248" width="9.140625" style="3"/>
    <col min="1249" max="1249" width="5.42578125" style="3" customWidth="1"/>
    <col min="1250" max="1250" width="44.7109375" style="3" customWidth="1"/>
    <col min="1251" max="1252" width="12.42578125" style="3" customWidth="1"/>
    <col min="1253" max="1253" width="8.5703125" style="3" customWidth="1"/>
    <col min="1254" max="1259" width="0" style="3" hidden="1" customWidth="1"/>
    <col min="1260" max="1260" width="11.5703125" style="3" customWidth="1"/>
    <col min="1261" max="1261" width="12" style="3" customWidth="1"/>
    <col min="1262" max="1262" width="9.140625" style="3"/>
    <col min="1263" max="1263" width="10.42578125" style="3" customWidth="1"/>
    <col min="1264" max="1264" width="10" style="3" customWidth="1"/>
    <col min="1265" max="1265" width="10.28515625" style="3" customWidth="1"/>
    <col min="1266" max="1504" width="9.140625" style="3"/>
    <col min="1505" max="1505" width="5.42578125" style="3" customWidth="1"/>
    <col min="1506" max="1506" width="44.7109375" style="3" customWidth="1"/>
    <col min="1507" max="1508" width="12.42578125" style="3" customWidth="1"/>
    <col min="1509" max="1509" width="8.5703125" style="3" customWidth="1"/>
    <col min="1510" max="1515" width="0" style="3" hidden="1" customWidth="1"/>
    <col min="1516" max="1516" width="11.5703125" style="3" customWidth="1"/>
    <col min="1517" max="1517" width="12" style="3" customWidth="1"/>
    <col min="1518" max="1518" width="9.140625" style="3"/>
    <col min="1519" max="1519" width="10.42578125" style="3" customWidth="1"/>
    <col min="1520" max="1520" width="10" style="3" customWidth="1"/>
    <col min="1521" max="1521" width="10.28515625" style="3" customWidth="1"/>
    <col min="1522" max="1760" width="9.140625" style="3"/>
    <col min="1761" max="1761" width="5.42578125" style="3" customWidth="1"/>
    <col min="1762" max="1762" width="44.7109375" style="3" customWidth="1"/>
    <col min="1763" max="1764" width="12.42578125" style="3" customWidth="1"/>
    <col min="1765" max="1765" width="8.5703125" style="3" customWidth="1"/>
    <col min="1766" max="1771" width="0" style="3" hidden="1" customWidth="1"/>
    <col min="1772" max="1772" width="11.5703125" style="3" customWidth="1"/>
    <col min="1773" max="1773" width="12" style="3" customWidth="1"/>
    <col min="1774" max="1774" width="9.140625" style="3"/>
    <col min="1775" max="1775" width="10.42578125" style="3" customWidth="1"/>
    <col min="1776" max="1776" width="10" style="3" customWidth="1"/>
    <col min="1777" max="1777" width="10.28515625" style="3" customWidth="1"/>
    <col min="1778" max="2016" width="9.140625" style="3"/>
    <col min="2017" max="2017" width="5.42578125" style="3" customWidth="1"/>
    <col min="2018" max="2018" width="44.7109375" style="3" customWidth="1"/>
    <col min="2019" max="2020" width="12.42578125" style="3" customWidth="1"/>
    <col min="2021" max="2021" width="8.5703125" style="3" customWidth="1"/>
    <col min="2022" max="2027" width="0" style="3" hidden="1" customWidth="1"/>
    <col min="2028" max="2028" width="11.5703125" style="3" customWidth="1"/>
    <col min="2029" max="2029" width="12" style="3" customWidth="1"/>
    <col min="2030" max="2030" width="9.140625" style="3"/>
    <col min="2031" max="2031" width="10.42578125" style="3" customWidth="1"/>
    <col min="2032" max="2032" width="10" style="3" customWidth="1"/>
    <col min="2033" max="2033" width="10.28515625" style="3" customWidth="1"/>
    <col min="2034" max="2272" width="9.140625" style="3"/>
    <col min="2273" max="2273" width="5.42578125" style="3" customWidth="1"/>
    <col min="2274" max="2274" width="44.7109375" style="3" customWidth="1"/>
    <col min="2275" max="2276" width="12.42578125" style="3" customWidth="1"/>
    <col min="2277" max="2277" width="8.5703125" style="3" customWidth="1"/>
    <col min="2278" max="2283" width="0" style="3" hidden="1" customWidth="1"/>
    <col min="2284" max="2284" width="11.5703125" style="3" customWidth="1"/>
    <col min="2285" max="2285" width="12" style="3" customWidth="1"/>
    <col min="2286" max="2286" width="9.140625" style="3"/>
    <col min="2287" max="2287" width="10.42578125" style="3" customWidth="1"/>
    <col min="2288" max="2288" width="10" style="3" customWidth="1"/>
    <col min="2289" max="2289" width="10.28515625" style="3" customWidth="1"/>
    <col min="2290" max="2528" width="9.140625" style="3"/>
    <col min="2529" max="2529" width="5.42578125" style="3" customWidth="1"/>
    <col min="2530" max="2530" width="44.7109375" style="3" customWidth="1"/>
    <col min="2531" max="2532" width="12.42578125" style="3" customWidth="1"/>
    <col min="2533" max="2533" width="8.5703125" style="3" customWidth="1"/>
    <col min="2534" max="2539" width="0" style="3" hidden="1" customWidth="1"/>
    <col min="2540" max="2540" width="11.5703125" style="3" customWidth="1"/>
    <col min="2541" max="2541" width="12" style="3" customWidth="1"/>
    <col min="2542" max="2542" width="9.140625" style="3"/>
    <col min="2543" max="2543" width="10.42578125" style="3" customWidth="1"/>
    <col min="2544" max="2544" width="10" style="3" customWidth="1"/>
    <col min="2545" max="2545" width="10.28515625" style="3" customWidth="1"/>
    <col min="2546" max="2784" width="9.140625" style="3"/>
    <col min="2785" max="2785" width="5.42578125" style="3" customWidth="1"/>
    <col min="2786" max="2786" width="44.7109375" style="3" customWidth="1"/>
    <col min="2787" max="2788" width="12.42578125" style="3" customWidth="1"/>
    <col min="2789" max="2789" width="8.5703125" style="3" customWidth="1"/>
    <col min="2790" max="2795" width="0" style="3" hidden="1" customWidth="1"/>
    <col min="2796" max="2796" width="11.5703125" style="3" customWidth="1"/>
    <col min="2797" max="2797" width="12" style="3" customWidth="1"/>
    <col min="2798" max="2798" width="9.140625" style="3"/>
    <col min="2799" max="2799" width="10.42578125" style="3" customWidth="1"/>
    <col min="2800" max="2800" width="10" style="3" customWidth="1"/>
    <col min="2801" max="2801" width="10.28515625" style="3" customWidth="1"/>
    <col min="2802" max="3040" width="9.140625" style="3"/>
    <col min="3041" max="3041" width="5.42578125" style="3" customWidth="1"/>
    <col min="3042" max="3042" width="44.7109375" style="3" customWidth="1"/>
    <col min="3043" max="3044" width="12.42578125" style="3" customWidth="1"/>
    <col min="3045" max="3045" width="8.5703125" style="3" customWidth="1"/>
    <col min="3046" max="3051" width="0" style="3" hidden="1" customWidth="1"/>
    <col min="3052" max="3052" width="11.5703125" style="3" customWidth="1"/>
    <col min="3053" max="3053" width="12" style="3" customWidth="1"/>
    <col min="3054" max="3054" width="9.140625" style="3"/>
    <col min="3055" max="3055" width="10.42578125" style="3" customWidth="1"/>
    <col min="3056" max="3056" width="10" style="3" customWidth="1"/>
    <col min="3057" max="3057" width="10.28515625" style="3" customWidth="1"/>
    <col min="3058" max="3296" width="9.140625" style="3"/>
    <col min="3297" max="3297" width="5.42578125" style="3" customWidth="1"/>
    <col min="3298" max="3298" width="44.7109375" style="3" customWidth="1"/>
    <col min="3299" max="3300" width="12.42578125" style="3" customWidth="1"/>
    <col min="3301" max="3301" width="8.5703125" style="3" customWidth="1"/>
    <col min="3302" max="3307" width="0" style="3" hidden="1" customWidth="1"/>
    <col min="3308" max="3308" width="11.5703125" style="3" customWidth="1"/>
    <col min="3309" max="3309" width="12" style="3" customWidth="1"/>
    <col min="3310" max="3310" width="9.140625" style="3"/>
    <col min="3311" max="3311" width="10.42578125" style="3" customWidth="1"/>
    <col min="3312" max="3312" width="10" style="3" customWidth="1"/>
    <col min="3313" max="3313" width="10.28515625" style="3" customWidth="1"/>
    <col min="3314" max="3552" width="9.140625" style="3"/>
    <col min="3553" max="3553" width="5.42578125" style="3" customWidth="1"/>
    <col min="3554" max="3554" width="44.7109375" style="3" customWidth="1"/>
    <col min="3555" max="3556" width="12.42578125" style="3" customWidth="1"/>
    <col min="3557" max="3557" width="8.5703125" style="3" customWidth="1"/>
    <col min="3558" max="3563" width="0" style="3" hidden="1" customWidth="1"/>
    <col min="3564" max="3564" width="11.5703125" style="3" customWidth="1"/>
    <col min="3565" max="3565" width="12" style="3" customWidth="1"/>
    <col min="3566" max="3566" width="9.140625" style="3"/>
    <col min="3567" max="3567" width="10.42578125" style="3" customWidth="1"/>
    <col min="3568" max="3568" width="10" style="3" customWidth="1"/>
    <col min="3569" max="3569" width="10.28515625" style="3" customWidth="1"/>
    <col min="3570" max="3808" width="9.140625" style="3"/>
    <col min="3809" max="3809" width="5.42578125" style="3" customWidth="1"/>
    <col min="3810" max="3810" width="44.7109375" style="3" customWidth="1"/>
    <col min="3811" max="3812" width="12.42578125" style="3" customWidth="1"/>
    <col min="3813" max="3813" width="8.5703125" style="3" customWidth="1"/>
    <col min="3814" max="3819" width="0" style="3" hidden="1" customWidth="1"/>
    <col min="3820" max="3820" width="11.5703125" style="3" customWidth="1"/>
    <col min="3821" max="3821" width="12" style="3" customWidth="1"/>
    <col min="3822" max="3822" width="9.140625" style="3"/>
    <col min="3823" max="3823" width="10.42578125" style="3" customWidth="1"/>
    <col min="3824" max="3824" width="10" style="3" customWidth="1"/>
    <col min="3825" max="3825" width="10.28515625" style="3" customWidth="1"/>
    <col min="3826" max="4064" width="9.140625" style="3"/>
    <col min="4065" max="4065" width="5.42578125" style="3" customWidth="1"/>
    <col min="4066" max="4066" width="44.7109375" style="3" customWidth="1"/>
    <col min="4067" max="4068" width="12.42578125" style="3" customWidth="1"/>
    <col min="4069" max="4069" width="8.5703125" style="3" customWidth="1"/>
    <col min="4070" max="4075" width="0" style="3" hidden="1" customWidth="1"/>
    <col min="4076" max="4076" width="11.5703125" style="3" customWidth="1"/>
    <col min="4077" max="4077" width="12" style="3" customWidth="1"/>
    <col min="4078" max="4078" width="9.140625" style="3"/>
    <col min="4079" max="4079" width="10.42578125" style="3" customWidth="1"/>
    <col min="4080" max="4080" width="10" style="3" customWidth="1"/>
    <col min="4081" max="4081" width="10.28515625" style="3" customWidth="1"/>
    <col min="4082" max="4320" width="9.140625" style="3"/>
    <col min="4321" max="4321" width="5.42578125" style="3" customWidth="1"/>
    <col min="4322" max="4322" width="44.7109375" style="3" customWidth="1"/>
    <col min="4323" max="4324" width="12.42578125" style="3" customWidth="1"/>
    <col min="4325" max="4325" width="8.5703125" style="3" customWidth="1"/>
    <col min="4326" max="4331" width="0" style="3" hidden="1" customWidth="1"/>
    <col min="4332" max="4332" width="11.5703125" style="3" customWidth="1"/>
    <col min="4333" max="4333" width="12" style="3" customWidth="1"/>
    <col min="4334" max="4334" width="9.140625" style="3"/>
    <col min="4335" max="4335" width="10.42578125" style="3" customWidth="1"/>
    <col min="4336" max="4336" width="10" style="3" customWidth="1"/>
    <col min="4337" max="4337" width="10.28515625" style="3" customWidth="1"/>
    <col min="4338" max="4576" width="9.140625" style="3"/>
    <col min="4577" max="4577" width="5.42578125" style="3" customWidth="1"/>
    <col min="4578" max="4578" width="44.7109375" style="3" customWidth="1"/>
    <col min="4579" max="4580" width="12.42578125" style="3" customWidth="1"/>
    <col min="4581" max="4581" width="8.5703125" style="3" customWidth="1"/>
    <col min="4582" max="4587" width="0" style="3" hidden="1" customWidth="1"/>
    <col min="4588" max="4588" width="11.5703125" style="3" customWidth="1"/>
    <col min="4589" max="4589" width="12" style="3" customWidth="1"/>
    <col min="4590" max="4590" width="9.140625" style="3"/>
    <col min="4591" max="4591" width="10.42578125" style="3" customWidth="1"/>
    <col min="4592" max="4592" width="10" style="3" customWidth="1"/>
    <col min="4593" max="4593" width="10.28515625" style="3" customWidth="1"/>
    <col min="4594" max="4832" width="9.140625" style="3"/>
    <col min="4833" max="4833" width="5.42578125" style="3" customWidth="1"/>
    <col min="4834" max="4834" width="44.7109375" style="3" customWidth="1"/>
    <col min="4835" max="4836" width="12.42578125" style="3" customWidth="1"/>
    <col min="4837" max="4837" width="8.5703125" style="3" customWidth="1"/>
    <col min="4838" max="4843" width="0" style="3" hidden="1" customWidth="1"/>
    <col min="4844" max="4844" width="11.5703125" style="3" customWidth="1"/>
    <col min="4845" max="4845" width="12" style="3" customWidth="1"/>
    <col min="4846" max="4846" width="9.140625" style="3"/>
    <col min="4847" max="4847" width="10.42578125" style="3" customWidth="1"/>
    <col min="4848" max="4848" width="10" style="3" customWidth="1"/>
    <col min="4849" max="4849" width="10.28515625" style="3" customWidth="1"/>
    <col min="4850" max="5088" width="9.140625" style="3"/>
    <col min="5089" max="5089" width="5.42578125" style="3" customWidth="1"/>
    <col min="5090" max="5090" width="44.7109375" style="3" customWidth="1"/>
    <col min="5091" max="5092" width="12.42578125" style="3" customWidth="1"/>
    <col min="5093" max="5093" width="8.5703125" style="3" customWidth="1"/>
    <col min="5094" max="5099" width="0" style="3" hidden="1" customWidth="1"/>
    <col min="5100" max="5100" width="11.5703125" style="3" customWidth="1"/>
    <col min="5101" max="5101" width="12" style="3" customWidth="1"/>
    <col min="5102" max="5102" width="9.140625" style="3"/>
    <col min="5103" max="5103" width="10.42578125" style="3" customWidth="1"/>
    <col min="5104" max="5104" width="10" style="3" customWidth="1"/>
    <col min="5105" max="5105" width="10.28515625" style="3" customWidth="1"/>
    <col min="5106" max="5344" width="9.140625" style="3"/>
    <col min="5345" max="5345" width="5.42578125" style="3" customWidth="1"/>
    <col min="5346" max="5346" width="44.7109375" style="3" customWidth="1"/>
    <col min="5347" max="5348" width="12.42578125" style="3" customWidth="1"/>
    <col min="5349" max="5349" width="8.5703125" style="3" customWidth="1"/>
    <col min="5350" max="5355" width="0" style="3" hidden="1" customWidth="1"/>
    <col min="5356" max="5356" width="11.5703125" style="3" customWidth="1"/>
    <col min="5357" max="5357" width="12" style="3" customWidth="1"/>
    <col min="5358" max="5358" width="9.140625" style="3"/>
    <col min="5359" max="5359" width="10.42578125" style="3" customWidth="1"/>
    <col min="5360" max="5360" width="10" style="3" customWidth="1"/>
    <col min="5361" max="5361" width="10.28515625" style="3" customWidth="1"/>
    <col min="5362" max="5600" width="9.140625" style="3"/>
    <col min="5601" max="5601" width="5.42578125" style="3" customWidth="1"/>
    <col min="5602" max="5602" width="44.7109375" style="3" customWidth="1"/>
    <col min="5603" max="5604" width="12.42578125" style="3" customWidth="1"/>
    <col min="5605" max="5605" width="8.5703125" style="3" customWidth="1"/>
    <col min="5606" max="5611" width="0" style="3" hidden="1" customWidth="1"/>
    <col min="5612" max="5612" width="11.5703125" style="3" customWidth="1"/>
    <col min="5613" max="5613" width="12" style="3" customWidth="1"/>
    <col min="5614" max="5614" width="9.140625" style="3"/>
    <col min="5615" max="5615" width="10.42578125" style="3" customWidth="1"/>
    <col min="5616" max="5616" width="10" style="3" customWidth="1"/>
    <col min="5617" max="5617" width="10.28515625" style="3" customWidth="1"/>
    <col min="5618" max="5856" width="9.140625" style="3"/>
    <col min="5857" max="5857" width="5.42578125" style="3" customWidth="1"/>
    <col min="5858" max="5858" width="44.7109375" style="3" customWidth="1"/>
    <col min="5859" max="5860" width="12.42578125" style="3" customWidth="1"/>
    <col min="5861" max="5861" width="8.5703125" style="3" customWidth="1"/>
    <col min="5862" max="5867" width="0" style="3" hidden="1" customWidth="1"/>
    <col min="5868" max="5868" width="11.5703125" style="3" customWidth="1"/>
    <col min="5869" max="5869" width="12" style="3" customWidth="1"/>
    <col min="5870" max="5870" width="9.140625" style="3"/>
    <col min="5871" max="5871" width="10.42578125" style="3" customWidth="1"/>
    <col min="5872" max="5872" width="10" style="3" customWidth="1"/>
    <col min="5873" max="5873" width="10.28515625" style="3" customWidth="1"/>
    <col min="5874" max="6112" width="9.140625" style="3"/>
    <col min="6113" max="6113" width="5.42578125" style="3" customWidth="1"/>
    <col min="6114" max="6114" width="44.7109375" style="3" customWidth="1"/>
    <col min="6115" max="6116" width="12.42578125" style="3" customWidth="1"/>
    <col min="6117" max="6117" width="8.5703125" style="3" customWidth="1"/>
    <col min="6118" max="6123" width="0" style="3" hidden="1" customWidth="1"/>
    <col min="6124" max="6124" width="11.5703125" style="3" customWidth="1"/>
    <col min="6125" max="6125" width="12" style="3" customWidth="1"/>
    <col min="6126" max="6126" width="9.140625" style="3"/>
    <col min="6127" max="6127" width="10.42578125" style="3" customWidth="1"/>
    <col min="6128" max="6128" width="10" style="3" customWidth="1"/>
    <col min="6129" max="6129" width="10.28515625" style="3" customWidth="1"/>
    <col min="6130" max="6368" width="9.140625" style="3"/>
    <col min="6369" max="6369" width="5.42578125" style="3" customWidth="1"/>
    <col min="6370" max="6370" width="44.7109375" style="3" customWidth="1"/>
    <col min="6371" max="6372" width="12.42578125" style="3" customWidth="1"/>
    <col min="6373" max="6373" width="8.5703125" style="3" customWidth="1"/>
    <col min="6374" max="6379" width="0" style="3" hidden="1" customWidth="1"/>
    <col min="6380" max="6380" width="11.5703125" style="3" customWidth="1"/>
    <col min="6381" max="6381" width="12" style="3" customWidth="1"/>
    <col min="6382" max="6382" width="9.140625" style="3"/>
    <col min="6383" max="6383" width="10.42578125" style="3" customWidth="1"/>
    <col min="6384" max="6384" width="10" style="3" customWidth="1"/>
    <col min="6385" max="6385" width="10.28515625" style="3" customWidth="1"/>
    <col min="6386" max="6624" width="9.140625" style="3"/>
    <col min="6625" max="6625" width="5.42578125" style="3" customWidth="1"/>
    <col min="6626" max="6626" width="44.7109375" style="3" customWidth="1"/>
    <col min="6627" max="6628" width="12.42578125" style="3" customWidth="1"/>
    <col min="6629" max="6629" width="8.5703125" style="3" customWidth="1"/>
    <col min="6630" max="6635" width="0" style="3" hidden="1" customWidth="1"/>
    <col min="6636" max="6636" width="11.5703125" style="3" customWidth="1"/>
    <col min="6637" max="6637" width="12" style="3" customWidth="1"/>
    <col min="6638" max="6638" width="9.140625" style="3"/>
    <col min="6639" max="6639" width="10.42578125" style="3" customWidth="1"/>
    <col min="6640" max="6640" width="10" style="3" customWidth="1"/>
    <col min="6641" max="6641" width="10.28515625" style="3" customWidth="1"/>
    <col min="6642" max="6880" width="9.140625" style="3"/>
    <col min="6881" max="6881" width="5.42578125" style="3" customWidth="1"/>
    <col min="6882" max="6882" width="44.7109375" style="3" customWidth="1"/>
    <col min="6883" max="6884" width="12.42578125" style="3" customWidth="1"/>
    <col min="6885" max="6885" width="8.5703125" style="3" customWidth="1"/>
    <col min="6886" max="6891" width="0" style="3" hidden="1" customWidth="1"/>
    <col min="6892" max="6892" width="11.5703125" style="3" customWidth="1"/>
    <col min="6893" max="6893" width="12" style="3" customWidth="1"/>
    <col min="6894" max="6894" width="9.140625" style="3"/>
    <col min="6895" max="6895" width="10.42578125" style="3" customWidth="1"/>
    <col min="6896" max="6896" width="10" style="3" customWidth="1"/>
    <col min="6897" max="6897" width="10.28515625" style="3" customWidth="1"/>
    <col min="6898" max="7136" width="9.140625" style="3"/>
    <col min="7137" max="7137" width="5.42578125" style="3" customWidth="1"/>
    <col min="7138" max="7138" width="44.7109375" style="3" customWidth="1"/>
    <col min="7139" max="7140" width="12.42578125" style="3" customWidth="1"/>
    <col min="7141" max="7141" width="8.5703125" style="3" customWidth="1"/>
    <col min="7142" max="7147" width="0" style="3" hidden="1" customWidth="1"/>
    <col min="7148" max="7148" width="11.5703125" style="3" customWidth="1"/>
    <col min="7149" max="7149" width="12" style="3" customWidth="1"/>
    <col min="7150" max="7150" width="9.140625" style="3"/>
    <col min="7151" max="7151" width="10.42578125" style="3" customWidth="1"/>
    <col min="7152" max="7152" width="10" style="3" customWidth="1"/>
    <col min="7153" max="7153" width="10.28515625" style="3" customWidth="1"/>
    <col min="7154" max="7392" width="9.140625" style="3"/>
    <col min="7393" max="7393" width="5.42578125" style="3" customWidth="1"/>
    <col min="7394" max="7394" width="44.7109375" style="3" customWidth="1"/>
    <col min="7395" max="7396" width="12.42578125" style="3" customWidth="1"/>
    <col min="7397" max="7397" width="8.5703125" style="3" customWidth="1"/>
    <col min="7398" max="7403" width="0" style="3" hidden="1" customWidth="1"/>
    <col min="7404" max="7404" width="11.5703125" style="3" customWidth="1"/>
    <col min="7405" max="7405" width="12" style="3" customWidth="1"/>
    <col min="7406" max="7406" width="9.140625" style="3"/>
    <col min="7407" max="7407" width="10.42578125" style="3" customWidth="1"/>
    <col min="7408" max="7408" width="10" style="3" customWidth="1"/>
    <col min="7409" max="7409" width="10.28515625" style="3" customWidth="1"/>
    <col min="7410" max="7648" width="9.140625" style="3"/>
    <col min="7649" max="7649" width="5.42578125" style="3" customWidth="1"/>
    <col min="7650" max="7650" width="44.7109375" style="3" customWidth="1"/>
    <col min="7651" max="7652" width="12.42578125" style="3" customWidth="1"/>
    <col min="7653" max="7653" width="8.5703125" style="3" customWidth="1"/>
    <col min="7654" max="7659" width="0" style="3" hidden="1" customWidth="1"/>
    <col min="7660" max="7660" width="11.5703125" style="3" customWidth="1"/>
    <col min="7661" max="7661" width="12" style="3" customWidth="1"/>
    <col min="7662" max="7662" width="9.140625" style="3"/>
    <col min="7663" max="7663" width="10.42578125" style="3" customWidth="1"/>
    <col min="7664" max="7664" width="10" style="3" customWidth="1"/>
    <col min="7665" max="7665" width="10.28515625" style="3" customWidth="1"/>
    <col min="7666" max="7904" width="9.140625" style="3"/>
    <col min="7905" max="7905" width="5.42578125" style="3" customWidth="1"/>
    <col min="7906" max="7906" width="44.7109375" style="3" customWidth="1"/>
    <col min="7907" max="7908" width="12.42578125" style="3" customWidth="1"/>
    <col min="7909" max="7909" width="8.5703125" style="3" customWidth="1"/>
    <col min="7910" max="7915" width="0" style="3" hidden="1" customWidth="1"/>
    <col min="7916" max="7916" width="11.5703125" style="3" customWidth="1"/>
    <col min="7917" max="7917" width="12" style="3" customWidth="1"/>
    <col min="7918" max="7918" width="9.140625" style="3"/>
    <col min="7919" max="7919" width="10.42578125" style="3" customWidth="1"/>
    <col min="7920" max="7920" width="10" style="3" customWidth="1"/>
    <col min="7921" max="7921" width="10.28515625" style="3" customWidth="1"/>
    <col min="7922" max="8160" width="9.140625" style="3"/>
    <col min="8161" max="8161" width="5.42578125" style="3" customWidth="1"/>
    <col min="8162" max="8162" width="44.7109375" style="3" customWidth="1"/>
    <col min="8163" max="8164" width="12.42578125" style="3" customWidth="1"/>
    <col min="8165" max="8165" width="8.5703125" style="3" customWidth="1"/>
    <col min="8166" max="8171" width="0" style="3" hidden="1" customWidth="1"/>
    <col min="8172" max="8172" width="11.5703125" style="3" customWidth="1"/>
    <col min="8173" max="8173" width="12" style="3" customWidth="1"/>
    <col min="8174" max="8174" width="9.140625" style="3"/>
    <col min="8175" max="8175" width="10.42578125" style="3" customWidth="1"/>
    <col min="8176" max="8176" width="10" style="3" customWidth="1"/>
    <col min="8177" max="8177" width="10.28515625" style="3" customWidth="1"/>
    <col min="8178" max="8416" width="9.140625" style="3"/>
    <col min="8417" max="8417" width="5.42578125" style="3" customWidth="1"/>
    <col min="8418" max="8418" width="44.7109375" style="3" customWidth="1"/>
    <col min="8419" max="8420" width="12.42578125" style="3" customWidth="1"/>
    <col min="8421" max="8421" width="8.5703125" style="3" customWidth="1"/>
    <col min="8422" max="8427" width="0" style="3" hidden="1" customWidth="1"/>
    <col min="8428" max="8428" width="11.5703125" style="3" customWidth="1"/>
    <col min="8429" max="8429" width="12" style="3" customWidth="1"/>
    <col min="8430" max="8430" width="9.140625" style="3"/>
    <col min="8431" max="8431" width="10.42578125" style="3" customWidth="1"/>
    <col min="8432" max="8432" width="10" style="3" customWidth="1"/>
    <col min="8433" max="8433" width="10.28515625" style="3" customWidth="1"/>
    <col min="8434" max="8672" width="9.140625" style="3"/>
    <col min="8673" max="8673" width="5.42578125" style="3" customWidth="1"/>
    <col min="8674" max="8674" width="44.7109375" style="3" customWidth="1"/>
    <col min="8675" max="8676" width="12.42578125" style="3" customWidth="1"/>
    <col min="8677" max="8677" width="8.5703125" style="3" customWidth="1"/>
    <col min="8678" max="8683" width="0" style="3" hidden="1" customWidth="1"/>
    <col min="8684" max="8684" width="11.5703125" style="3" customWidth="1"/>
    <col min="8685" max="8685" width="12" style="3" customWidth="1"/>
    <col min="8686" max="8686" width="9.140625" style="3"/>
    <col min="8687" max="8687" width="10.42578125" style="3" customWidth="1"/>
    <col min="8688" max="8688" width="10" style="3" customWidth="1"/>
    <col min="8689" max="8689" width="10.28515625" style="3" customWidth="1"/>
    <col min="8690" max="8928" width="9.140625" style="3"/>
    <col min="8929" max="8929" width="5.42578125" style="3" customWidth="1"/>
    <col min="8930" max="8930" width="44.7109375" style="3" customWidth="1"/>
    <col min="8931" max="8932" width="12.42578125" style="3" customWidth="1"/>
    <col min="8933" max="8933" width="8.5703125" style="3" customWidth="1"/>
    <col min="8934" max="8939" width="0" style="3" hidden="1" customWidth="1"/>
    <col min="8940" max="8940" width="11.5703125" style="3" customWidth="1"/>
    <col min="8941" max="8941" width="12" style="3" customWidth="1"/>
    <col min="8942" max="8942" width="9.140625" style="3"/>
    <col min="8943" max="8943" width="10.42578125" style="3" customWidth="1"/>
    <col min="8944" max="8944" width="10" style="3" customWidth="1"/>
    <col min="8945" max="8945" width="10.28515625" style="3" customWidth="1"/>
    <col min="8946" max="9184" width="9.140625" style="3"/>
    <col min="9185" max="9185" width="5.42578125" style="3" customWidth="1"/>
    <col min="9186" max="9186" width="44.7109375" style="3" customWidth="1"/>
    <col min="9187" max="9188" width="12.42578125" style="3" customWidth="1"/>
    <col min="9189" max="9189" width="8.5703125" style="3" customWidth="1"/>
    <col min="9190" max="9195" width="0" style="3" hidden="1" customWidth="1"/>
    <col min="9196" max="9196" width="11.5703125" style="3" customWidth="1"/>
    <col min="9197" max="9197" width="12" style="3" customWidth="1"/>
    <col min="9198" max="9198" width="9.140625" style="3"/>
    <col min="9199" max="9199" width="10.42578125" style="3" customWidth="1"/>
    <col min="9200" max="9200" width="10" style="3" customWidth="1"/>
    <col min="9201" max="9201" width="10.28515625" style="3" customWidth="1"/>
    <col min="9202" max="9440" width="9.140625" style="3"/>
    <col min="9441" max="9441" width="5.42578125" style="3" customWidth="1"/>
    <col min="9442" max="9442" width="44.7109375" style="3" customWidth="1"/>
    <col min="9443" max="9444" width="12.42578125" style="3" customWidth="1"/>
    <col min="9445" max="9445" width="8.5703125" style="3" customWidth="1"/>
    <col min="9446" max="9451" width="0" style="3" hidden="1" customWidth="1"/>
    <col min="9452" max="9452" width="11.5703125" style="3" customWidth="1"/>
    <col min="9453" max="9453" width="12" style="3" customWidth="1"/>
    <col min="9454" max="9454" width="9.140625" style="3"/>
    <col min="9455" max="9455" width="10.42578125" style="3" customWidth="1"/>
    <col min="9456" max="9456" width="10" style="3" customWidth="1"/>
    <col min="9457" max="9457" width="10.28515625" style="3" customWidth="1"/>
    <col min="9458" max="9696" width="9.140625" style="3"/>
    <col min="9697" max="9697" width="5.42578125" style="3" customWidth="1"/>
    <col min="9698" max="9698" width="44.7109375" style="3" customWidth="1"/>
    <col min="9699" max="9700" width="12.42578125" style="3" customWidth="1"/>
    <col min="9701" max="9701" width="8.5703125" style="3" customWidth="1"/>
    <col min="9702" max="9707" width="0" style="3" hidden="1" customWidth="1"/>
    <col min="9708" max="9708" width="11.5703125" style="3" customWidth="1"/>
    <col min="9709" max="9709" width="12" style="3" customWidth="1"/>
    <col min="9710" max="9710" width="9.140625" style="3"/>
    <col min="9711" max="9711" width="10.42578125" style="3" customWidth="1"/>
    <col min="9712" max="9712" width="10" style="3" customWidth="1"/>
    <col min="9713" max="9713" width="10.28515625" style="3" customWidth="1"/>
    <col min="9714" max="9952" width="9.140625" style="3"/>
    <col min="9953" max="9953" width="5.42578125" style="3" customWidth="1"/>
    <col min="9954" max="9954" width="44.7109375" style="3" customWidth="1"/>
    <col min="9955" max="9956" width="12.42578125" style="3" customWidth="1"/>
    <col min="9957" max="9957" width="8.5703125" style="3" customWidth="1"/>
    <col min="9958" max="9963" width="0" style="3" hidden="1" customWidth="1"/>
    <col min="9964" max="9964" width="11.5703125" style="3" customWidth="1"/>
    <col min="9965" max="9965" width="12" style="3" customWidth="1"/>
    <col min="9966" max="9966" width="9.140625" style="3"/>
    <col min="9967" max="9967" width="10.42578125" style="3" customWidth="1"/>
    <col min="9968" max="9968" width="10" style="3" customWidth="1"/>
    <col min="9969" max="9969" width="10.28515625" style="3" customWidth="1"/>
    <col min="9970" max="10208" width="9.140625" style="3"/>
    <col min="10209" max="10209" width="5.42578125" style="3" customWidth="1"/>
    <col min="10210" max="10210" width="44.7109375" style="3" customWidth="1"/>
    <col min="10211" max="10212" width="12.42578125" style="3" customWidth="1"/>
    <col min="10213" max="10213" width="8.5703125" style="3" customWidth="1"/>
    <col min="10214" max="10219" width="0" style="3" hidden="1" customWidth="1"/>
    <col min="10220" max="10220" width="11.5703125" style="3" customWidth="1"/>
    <col min="10221" max="10221" width="12" style="3" customWidth="1"/>
    <col min="10222" max="10222" width="9.140625" style="3"/>
    <col min="10223" max="10223" width="10.42578125" style="3" customWidth="1"/>
    <col min="10224" max="10224" width="10" style="3" customWidth="1"/>
    <col min="10225" max="10225" width="10.28515625" style="3" customWidth="1"/>
    <col min="10226" max="10464" width="9.140625" style="3"/>
    <col min="10465" max="10465" width="5.42578125" style="3" customWidth="1"/>
    <col min="10466" max="10466" width="44.7109375" style="3" customWidth="1"/>
    <col min="10467" max="10468" width="12.42578125" style="3" customWidth="1"/>
    <col min="10469" max="10469" width="8.5703125" style="3" customWidth="1"/>
    <col min="10470" max="10475" width="0" style="3" hidden="1" customWidth="1"/>
    <col min="10476" max="10476" width="11.5703125" style="3" customWidth="1"/>
    <col min="10477" max="10477" width="12" style="3" customWidth="1"/>
    <col min="10478" max="10478" width="9.140625" style="3"/>
    <col min="10479" max="10479" width="10.42578125" style="3" customWidth="1"/>
    <col min="10480" max="10480" width="10" style="3" customWidth="1"/>
    <col min="10481" max="10481" width="10.28515625" style="3" customWidth="1"/>
    <col min="10482" max="10720" width="9.140625" style="3"/>
    <col min="10721" max="10721" width="5.42578125" style="3" customWidth="1"/>
    <col min="10722" max="10722" width="44.7109375" style="3" customWidth="1"/>
    <col min="10723" max="10724" width="12.42578125" style="3" customWidth="1"/>
    <col min="10725" max="10725" width="8.5703125" style="3" customWidth="1"/>
    <col min="10726" max="10731" width="0" style="3" hidden="1" customWidth="1"/>
    <col min="10732" max="10732" width="11.5703125" style="3" customWidth="1"/>
    <col min="10733" max="10733" width="12" style="3" customWidth="1"/>
    <col min="10734" max="10734" width="9.140625" style="3"/>
    <col min="10735" max="10735" width="10.42578125" style="3" customWidth="1"/>
    <col min="10736" max="10736" width="10" style="3" customWidth="1"/>
    <col min="10737" max="10737" width="10.28515625" style="3" customWidth="1"/>
    <col min="10738" max="10976" width="9.140625" style="3"/>
    <col min="10977" max="10977" width="5.42578125" style="3" customWidth="1"/>
    <col min="10978" max="10978" width="44.7109375" style="3" customWidth="1"/>
    <col min="10979" max="10980" width="12.42578125" style="3" customWidth="1"/>
    <col min="10981" max="10981" width="8.5703125" style="3" customWidth="1"/>
    <col min="10982" max="10987" width="0" style="3" hidden="1" customWidth="1"/>
    <col min="10988" max="10988" width="11.5703125" style="3" customWidth="1"/>
    <col min="10989" max="10989" width="12" style="3" customWidth="1"/>
    <col min="10990" max="10990" width="9.140625" style="3"/>
    <col min="10991" max="10991" width="10.42578125" style="3" customWidth="1"/>
    <col min="10992" max="10992" width="10" style="3" customWidth="1"/>
    <col min="10993" max="10993" width="10.28515625" style="3" customWidth="1"/>
    <col min="10994" max="11232" width="9.140625" style="3"/>
    <col min="11233" max="11233" width="5.42578125" style="3" customWidth="1"/>
    <col min="11234" max="11234" width="44.7109375" style="3" customWidth="1"/>
    <col min="11235" max="11236" width="12.42578125" style="3" customWidth="1"/>
    <col min="11237" max="11237" width="8.5703125" style="3" customWidth="1"/>
    <col min="11238" max="11243" width="0" style="3" hidden="1" customWidth="1"/>
    <col min="11244" max="11244" width="11.5703125" style="3" customWidth="1"/>
    <col min="11245" max="11245" width="12" style="3" customWidth="1"/>
    <col min="11246" max="11246" width="9.140625" style="3"/>
    <col min="11247" max="11247" width="10.42578125" style="3" customWidth="1"/>
    <col min="11248" max="11248" width="10" style="3" customWidth="1"/>
    <col min="11249" max="11249" width="10.28515625" style="3" customWidth="1"/>
    <col min="11250" max="11488" width="9.140625" style="3"/>
    <col min="11489" max="11489" width="5.42578125" style="3" customWidth="1"/>
    <col min="11490" max="11490" width="44.7109375" style="3" customWidth="1"/>
    <col min="11491" max="11492" width="12.42578125" style="3" customWidth="1"/>
    <col min="11493" max="11493" width="8.5703125" style="3" customWidth="1"/>
    <col min="11494" max="11499" width="0" style="3" hidden="1" customWidth="1"/>
    <col min="11500" max="11500" width="11.5703125" style="3" customWidth="1"/>
    <col min="11501" max="11501" width="12" style="3" customWidth="1"/>
    <col min="11502" max="11502" width="9.140625" style="3"/>
    <col min="11503" max="11503" width="10.42578125" style="3" customWidth="1"/>
    <col min="11504" max="11504" width="10" style="3" customWidth="1"/>
    <col min="11505" max="11505" width="10.28515625" style="3" customWidth="1"/>
    <col min="11506" max="11744" width="9.140625" style="3"/>
    <col min="11745" max="11745" width="5.42578125" style="3" customWidth="1"/>
    <col min="11746" max="11746" width="44.7109375" style="3" customWidth="1"/>
    <col min="11747" max="11748" width="12.42578125" style="3" customWidth="1"/>
    <col min="11749" max="11749" width="8.5703125" style="3" customWidth="1"/>
    <col min="11750" max="11755" width="0" style="3" hidden="1" customWidth="1"/>
    <col min="11756" max="11756" width="11.5703125" style="3" customWidth="1"/>
    <col min="11757" max="11757" width="12" style="3" customWidth="1"/>
    <col min="11758" max="11758" width="9.140625" style="3"/>
    <col min="11759" max="11759" width="10.42578125" style="3" customWidth="1"/>
    <col min="11760" max="11760" width="10" style="3" customWidth="1"/>
    <col min="11761" max="11761" width="10.28515625" style="3" customWidth="1"/>
    <col min="11762" max="12000" width="9.140625" style="3"/>
    <col min="12001" max="12001" width="5.42578125" style="3" customWidth="1"/>
    <col min="12002" max="12002" width="44.7109375" style="3" customWidth="1"/>
    <col min="12003" max="12004" width="12.42578125" style="3" customWidth="1"/>
    <col min="12005" max="12005" width="8.5703125" style="3" customWidth="1"/>
    <col min="12006" max="12011" width="0" style="3" hidden="1" customWidth="1"/>
    <col min="12012" max="12012" width="11.5703125" style="3" customWidth="1"/>
    <col min="12013" max="12013" width="12" style="3" customWidth="1"/>
    <col min="12014" max="12014" width="9.140625" style="3"/>
    <col min="12015" max="12015" width="10.42578125" style="3" customWidth="1"/>
    <col min="12016" max="12016" width="10" style="3" customWidth="1"/>
    <col min="12017" max="12017" width="10.28515625" style="3" customWidth="1"/>
    <col min="12018" max="12256" width="9.140625" style="3"/>
    <col min="12257" max="12257" width="5.42578125" style="3" customWidth="1"/>
    <col min="12258" max="12258" width="44.7109375" style="3" customWidth="1"/>
    <col min="12259" max="12260" width="12.42578125" style="3" customWidth="1"/>
    <col min="12261" max="12261" width="8.5703125" style="3" customWidth="1"/>
    <col min="12262" max="12267" width="0" style="3" hidden="1" customWidth="1"/>
    <col min="12268" max="12268" width="11.5703125" style="3" customWidth="1"/>
    <col min="12269" max="12269" width="12" style="3" customWidth="1"/>
    <col min="12270" max="12270" width="9.140625" style="3"/>
    <col min="12271" max="12271" width="10.42578125" style="3" customWidth="1"/>
    <col min="12272" max="12272" width="10" style="3" customWidth="1"/>
    <col min="12273" max="12273" width="10.28515625" style="3" customWidth="1"/>
    <col min="12274" max="12512" width="9.140625" style="3"/>
    <col min="12513" max="12513" width="5.42578125" style="3" customWidth="1"/>
    <col min="12514" max="12514" width="44.7109375" style="3" customWidth="1"/>
    <col min="12515" max="12516" width="12.42578125" style="3" customWidth="1"/>
    <col min="12517" max="12517" width="8.5703125" style="3" customWidth="1"/>
    <col min="12518" max="12523" width="0" style="3" hidden="1" customWidth="1"/>
    <col min="12524" max="12524" width="11.5703125" style="3" customWidth="1"/>
    <col min="12525" max="12525" width="12" style="3" customWidth="1"/>
    <col min="12526" max="12526" width="9.140625" style="3"/>
    <col min="12527" max="12527" width="10.42578125" style="3" customWidth="1"/>
    <col min="12528" max="12528" width="10" style="3" customWidth="1"/>
    <col min="12529" max="12529" width="10.28515625" style="3" customWidth="1"/>
    <col min="12530" max="12768" width="9.140625" style="3"/>
    <col min="12769" max="12769" width="5.42578125" style="3" customWidth="1"/>
    <col min="12770" max="12770" width="44.7109375" style="3" customWidth="1"/>
    <col min="12771" max="12772" width="12.42578125" style="3" customWidth="1"/>
    <col min="12773" max="12773" width="8.5703125" style="3" customWidth="1"/>
    <col min="12774" max="12779" width="0" style="3" hidden="1" customWidth="1"/>
    <col min="12780" max="12780" width="11.5703125" style="3" customWidth="1"/>
    <col min="12781" max="12781" width="12" style="3" customWidth="1"/>
    <col min="12782" max="12782" width="9.140625" style="3"/>
    <col min="12783" max="12783" width="10.42578125" style="3" customWidth="1"/>
    <col min="12784" max="12784" width="10" style="3" customWidth="1"/>
    <col min="12785" max="12785" width="10.28515625" style="3" customWidth="1"/>
    <col min="12786" max="13024" width="9.140625" style="3"/>
    <col min="13025" max="13025" width="5.42578125" style="3" customWidth="1"/>
    <col min="13026" max="13026" width="44.7109375" style="3" customWidth="1"/>
    <col min="13027" max="13028" width="12.42578125" style="3" customWidth="1"/>
    <col min="13029" max="13029" width="8.5703125" style="3" customWidth="1"/>
    <col min="13030" max="13035" width="0" style="3" hidden="1" customWidth="1"/>
    <col min="13036" max="13036" width="11.5703125" style="3" customWidth="1"/>
    <col min="13037" max="13037" width="12" style="3" customWidth="1"/>
    <col min="13038" max="13038" width="9.140625" style="3"/>
    <col min="13039" max="13039" width="10.42578125" style="3" customWidth="1"/>
    <col min="13040" max="13040" width="10" style="3" customWidth="1"/>
    <col min="13041" max="13041" width="10.28515625" style="3" customWidth="1"/>
    <col min="13042" max="13280" width="9.140625" style="3"/>
    <col min="13281" max="13281" width="5.42578125" style="3" customWidth="1"/>
    <col min="13282" max="13282" width="44.7109375" style="3" customWidth="1"/>
    <col min="13283" max="13284" width="12.42578125" style="3" customWidth="1"/>
    <col min="13285" max="13285" width="8.5703125" style="3" customWidth="1"/>
    <col min="13286" max="13291" width="0" style="3" hidden="1" customWidth="1"/>
    <col min="13292" max="13292" width="11.5703125" style="3" customWidth="1"/>
    <col min="13293" max="13293" width="12" style="3" customWidth="1"/>
    <col min="13294" max="13294" width="9.140625" style="3"/>
    <col min="13295" max="13295" width="10.42578125" style="3" customWidth="1"/>
    <col min="13296" max="13296" width="10" style="3" customWidth="1"/>
    <col min="13297" max="13297" width="10.28515625" style="3" customWidth="1"/>
    <col min="13298" max="13536" width="9.140625" style="3"/>
    <col min="13537" max="13537" width="5.42578125" style="3" customWidth="1"/>
    <col min="13538" max="13538" width="44.7109375" style="3" customWidth="1"/>
    <col min="13539" max="13540" width="12.42578125" style="3" customWidth="1"/>
    <col min="13541" max="13541" width="8.5703125" style="3" customWidth="1"/>
    <col min="13542" max="13547" width="0" style="3" hidden="1" customWidth="1"/>
    <col min="13548" max="13548" width="11.5703125" style="3" customWidth="1"/>
    <col min="13549" max="13549" width="12" style="3" customWidth="1"/>
    <col min="13550" max="13550" width="9.140625" style="3"/>
    <col min="13551" max="13551" width="10.42578125" style="3" customWidth="1"/>
    <col min="13552" max="13552" width="10" style="3" customWidth="1"/>
    <col min="13553" max="13553" width="10.28515625" style="3" customWidth="1"/>
    <col min="13554" max="13792" width="9.140625" style="3"/>
    <col min="13793" max="13793" width="5.42578125" style="3" customWidth="1"/>
    <col min="13794" max="13794" width="44.7109375" style="3" customWidth="1"/>
    <col min="13795" max="13796" width="12.42578125" style="3" customWidth="1"/>
    <col min="13797" max="13797" width="8.5703125" style="3" customWidth="1"/>
    <col min="13798" max="13803" width="0" style="3" hidden="1" customWidth="1"/>
    <col min="13804" max="13804" width="11.5703125" style="3" customWidth="1"/>
    <col min="13805" max="13805" width="12" style="3" customWidth="1"/>
    <col min="13806" max="13806" width="9.140625" style="3"/>
    <col min="13807" max="13807" width="10.42578125" style="3" customWidth="1"/>
    <col min="13808" max="13808" width="10" style="3" customWidth="1"/>
    <col min="13809" max="13809" width="10.28515625" style="3" customWidth="1"/>
    <col min="13810" max="14048" width="9.140625" style="3"/>
    <col min="14049" max="14049" width="5.42578125" style="3" customWidth="1"/>
    <col min="14050" max="14050" width="44.7109375" style="3" customWidth="1"/>
    <col min="14051" max="14052" width="12.42578125" style="3" customWidth="1"/>
    <col min="14053" max="14053" width="8.5703125" style="3" customWidth="1"/>
    <col min="14054" max="14059" width="0" style="3" hidden="1" customWidth="1"/>
    <col min="14060" max="14060" width="11.5703125" style="3" customWidth="1"/>
    <col min="14061" max="14061" width="12" style="3" customWidth="1"/>
    <col min="14062" max="14062" width="9.140625" style="3"/>
    <col min="14063" max="14063" width="10.42578125" style="3" customWidth="1"/>
    <col min="14064" max="14064" width="10" style="3" customWidth="1"/>
    <col min="14065" max="14065" width="10.28515625" style="3" customWidth="1"/>
    <col min="14066" max="14304" width="9.140625" style="3"/>
    <col min="14305" max="14305" width="5.42578125" style="3" customWidth="1"/>
    <col min="14306" max="14306" width="44.7109375" style="3" customWidth="1"/>
    <col min="14307" max="14308" width="12.42578125" style="3" customWidth="1"/>
    <col min="14309" max="14309" width="8.5703125" style="3" customWidth="1"/>
    <col min="14310" max="14315" width="0" style="3" hidden="1" customWidth="1"/>
    <col min="14316" max="14316" width="11.5703125" style="3" customWidth="1"/>
    <col min="14317" max="14317" width="12" style="3" customWidth="1"/>
    <col min="14318" max="14318" width="9.140625" style="3"/>
    <col min="14319" max="14319" width="10.42578125" style="3" customWidth="1"/>
    <col min="14320" max="14320" width="10" style="3" customWidth="1"/>
    <col min="14321" max="14321" width="10.28515625" style="3" customWidth="1"/>
    <col min="14322" max="14560" width="9.140625" style="3"/>
    <col min="14561" max="14561" width="5.42578125" style="3" customWidth="1"/>
    <col min="14562" max="14562" width="44.7109375" style="3" customWidth="1"/>
    <col min="14563" max="14564" width="12.42578125" style="3" customWidth="1"/>
    <col min="14565" max="14565" width="8.5703125" style="3" customWidth="1"/>
    <col min="14566" max="14571" width="0" style="3" hidden="1" customWidth="1"/>
    <col min="14572" max="14572" width="11.5703125" style="3" customWidth="1"/>
    <col min="14573" max="14573" width="12" style="3" customWidth="1"/>
    <col min="14574" max="14574" width="9.140625" style="3"/>
    <col min="14575" max="14575" width="10.42578125" style="3" customWidth="1"/>
    <col min="14576" max="14576" width="10" style="3" customWidth="1"/>
    <col min="14577" max="14577" width="10.28515625" style="3" customWidth="1"/>
    <col min="14578" max="14816" width="9.140625" style="3"/>
    <col min="14817" max="14817" width="5.42578125" style="3" customWidth="1"/>
    <col min="14818" max="14818" width="44.7109375" style="3" customWidth="1"/>
    <col min="14819" max="14820" width="12.42578125" style="3" customWidth="1"/>
    <col min="14821" max="14821" width="8.5703125" style="3" customWidth="1"/>
    <col min="14822" max="14827" width="0" style="3" hidden="1" customWidth="1"/>
    <col min="14828" max="14828" width="11.5703125" style="3" customWidth="1"/>
    <col min="14829" max="14829" width="12" style="3" customWidth="1"/>
    <col min="14830" max="14830" width="9.140625" style="3"/>
    <col min="14831" max="14831" width="10.42578125" style="3" customWidth="1"/>
    <col min="14832" max="14832" width="10" style="3" customWidth="1"/>
    <col min="14833" max="14833" width="10.28515625" style="3" customWidth="1"/>
    <col min="14834" max="15072" width="9.140625" style="3"/>
    <col min="15073" max="15073" width="5.42578125" style="3" customWidth="1"/>
    <col min="15074" max="15074" width="44.7109375" style="3" customWidth="1"/>
    <col min="15075" max="15076" width="12.42578125" style="3" customWidth="1"/>
    <col min="15077" max="15077" width="8.5703125" style="3" customWidth="1"/>
    <col min="15078" max="15083" width="0" style="3" hidden="1" customWidth="1"/>
    <col min="15084" max="15084" width="11.5703125" style="3" customWidth="1"/>
    <col min="15085" max="15085" width="12" style="3" customWidth="1"/>
    <col min="15086" max="15086" width="9.140625" style="3"/>
    <col min="15087" max="15087" width="10.42578125" style="3" customWidth="1"/>
    <col min="15088" max="15088" width="10" style="3" customWidth="1"/>
    <col min="15089" max="15089" width="10.28515625" style="3" customWidth="1"/>
    <col min="15090" max="15328" width="9.140625" style="3"/>
    <col min="15329" max="15329" width="5.42578125" style="3" customWidth="1"/>
    <col min="15330" max="15330" width="44.7109375" style="3" customWidth="1"/>
    <col min="15331" max="15332" width="12.42578125" style="3" customWidth="1"/>
    <col min="15333" max="15333" width="8.5703125" style="3" customWidth="1"/>
    <col min="15334" max="15339" width="0" style="3" hidden="1" customWidth="1"/>
    <col min="15340" max="15340" width="11.5703125" style="3" customWidth="1"/>
    <col min="15341" max="15341" width="12" style="3" customWidth="1"/>
    <col min="15342" max="15342" width="9.140625" style="3"/>
    <col min="15343" max="15343" width="10.42578125" style="3" customWidth="1"/>
    <col min="15344" max="15344" width="10" style="3" customWidth="1"/>
    <col min="15345" max="15345" width="10.28515625" style="3" customWidth="1"/>
    <col min="15346" max="15584" width="9.140625" style="3"/>
    <col min="15585" max="15585" width="5.42578125" style="3" customWidth="1"/>
    <col min="15586" max="15586" width="44.7109375" style="3" customWidth="1"/>
    <col min="15587" max="15588" width="12.42578125" style="3" customWidth="1"/>
    <col min="15589" max="15589" width="8.5703125" style="3" customWidth="1"/>
    <col min="15590" max="15595" width="0" style="3" hidden="1" customWidth="1"/>
    <col min="15596" max="15596" width="11.5703125" style="3" customWidth="1"/>
    <col min="15597" max="15597" width="12" style="3" customWidth="1"/>
    <col min="15598" max="15598" width="9.140625" style="3"/>
    <col min="15599" max="15599" width="10.42578125" style="3" customWidth="1"/>
    <col min="15600" max="15600" width="10" style="3" customWidth="1"/>
    <col min="15601" max="15601" width="10.28515625" style="3" customWidth="1"/>
    <col min="15602" max="15840" width="9.140625" style="3"/>
    <col min="15841" max="15841" width="5.42578125" style="3" customWidth="1"/>
    <col min="15842" max="15842" width="44.7109375" style="3" customWidth="1"/>
    <col min="15843" max="15844" width="12.42578125" style="3" customWidth="1"/>
    <col min="15845" max="15845" width="8.5703125" style="3" customWidth="1"/>
    <col min="15846" max="15851" width="0" style="3" hidden="1" customWidth="1"/>
    <col min="15852" max="15852" width="11.5703125" style="3" customWidth="1"/>
    <col min="15853" max="15853" width="12" style="3" customWidth="1"/>
    <col min="15854" max="15854" width="9.140625" style="3"/>
    <col min="15855" max="15855" width="10.42578125" style="3" customWidth="1"/>
    <col min="15856" max="15856" width="10" style="3" customWidth="1"/>
    <col min="15857" max="15857" width="10.28515625" style="3" customWidth="1"/>
    <col min="15858" max="16096" width="9.140625" style="3"/>
    <col min="16097" max="16097" width="5.42578125" style="3" customWidth="1"/>
    <col min="16098" max="16098" width="44.7109375" style="3" customWidth="1"/>
    <col min="16099" max="16100" width="12.42578125" style="3" customWidth="1"/>
    <col min="16101" max="16101" width="8.5703125" style="3" customWidth="1"/>
    <col min="16102" max="16107" width="0" style="3" hidden="1" customWidth="1"/>
    <col min="16108" max="16108" width="11.5703125" style="3" customWidth="1"/>
    <col min="16109" max="16109" width="12" style="3" customWidth="1"/>
    <col min="16110" max="16110" width="9.140625" style="3"/>
    <col min="16111" max="16111" width="10.42578125" style="3" customWidth="1"/>
    <col min="16112" max="16112" width="10" style="3" customWidth="1"/>
    <col min="16113" max="16113" width="10.28515625" style="3" customWidth="1"/>
    <col min="16114" max="16384" width="9.140625" style="3"/>
  </cols>
  <sheetData>
    <row r="1" spans="1:8" ht="18.75" x14ac:dyDescent="0.3">
      <c r="A1" s="1" t="s">
        <v>69</v>
      </c>
      <c r="B1" s="2"/>
      <c r="C1" s="2"/>
    </row>
    <row r="2" spans="1:8" ht="5.25" customHeight="1" x14ac:dyDescent="0.25"/>
    <row r="3" spans="1:8" ht="20.25" x14ac:dyDescent="0.3">
      <c r="A3" s="242" t="s">
        <v>246</v>
      </c>
      <c r="B3" s="242"/>
      <c r="C3" s="242"/>
      <c r="D3" s="242"/>
      <c r="E3" s="242"/>
      <c r="F3" s="242"/>
      <c r="G3" s="242"/>
      <c r="H3" s="242"/>
    </row>
    <row r="4" spans="1:8" ht="20.25" customHeight="1" x14ac:dyDescent="0.25">
      <c r="A4" s="244" t="s">
        <v>282</v>
      </c>
      <c r="B4" s="244"/>
      <c r="C4" s="244"/>
      <c r="D4" s="244"/>
      <c r="E4" s="244"/>
      <c r="F4" s="244"/>
      <c r="G4" s="244"/>
      <c r="H4" s="244"/>
    </row>
    <row r="5" spans="1:8" ht="15.75" x14ac:dyDescent="0.25">
      <c r="C5" s="2"/>
      <c r="F5" s="4"/>
      <c r="G5" s="4"/>
      <c r="H5" s="4"/>
    </row>
    <row r="6" spans="1:8" s="6" customFormat="1" ht="56.25" customHeight="1" x14ac:dyDescent="0.2">
      <c r="A6" s="243" t="s">
        <v>71</v>
      </c>
      <c r="B6" s="243" t="s">
        <v>72</v>
      </c>
      <c r="C6" s="241" t="s">
        <v>247</v>
      </c>
      <c r="D6" s="241"/>
      <c r="E6" s="241"/>
      <c r="F6" s="241" t="s">
        <v>248</v>
      </c>
      <c r="G6" s="241"/>
      <c r="H6" s="241"/>
    </row>
    <row r="7" spans="1:8" s="6" customFormat="1" ht="53.25" customHeight="1" x14ac:dyDescent="0.2">
      <c r="A7" s="243"/>
      <c r="B7" s="243"/>
      <c r="C7" s="162" t="s">
        <v>73</v>
      </c>
      <c r="D7" s="163" t="s">
        <v>74</v>
      </c>
      <c r="E7" s="163" t="s">
        <v>75</v>
      </c>
      <c r="F7" s="162" t="s">
        <v>73</v>
      </c>
      <c r="G7" s="163" t="s">
        <v>74</v>
      </c>
      <c r="H7" s="163" t="s">
        <v>75</v>
      </c>
    </row>
    <row r="8" spans="1:8" ht="16.5" x14ac:dyDescent="0.25">
      <c r="A8" s="134" t="s">
        <v>1</v>
      </c>
      <c r="B8" s="135" t="s">
        <v>261</v>
      </c>
      <c r="C8" s="136"/>
      <c r="D8" s="136"/>
      <c r="E8" s="136"/>
      <c r="F8" s="137"/>
      <c r="G8" s="137"/>
      <c r="H8" s="137"/>
    </row>
    <row r="9" spans="1:8" ht="16.5" x14ac:dyDescent="0.25">
      <c r="A9" s="138">
        <v>1</v>
      </c>
      <c r="B9" s="139" t="s">
        <v>262</v>
      </c>
      <c r="C9" s="140">
        <f>D9+E9</f>
        <v>5900</v>
      </c>
      <c r="D9" s="140">
        <v>5900</v>
      </c>
      <c r="E9" s="140"/>
      <c r="F9" s="141">
        <f>G9+H9</f>
        <v>5900</v>
      </c>
      <c r="G9" s="141">
        <f>D9</f>
        <v>5900</v>
      </c>
      <c r="H9" s="141">
        <f>E9</f>
        <v>0</v>
      </c>
    </row>
    <row r="10" spans="1:8" ht="16.5" x14ac:dyDescent="0.25">
      <c r="A10" s="138">
        <v>2</v>
      </c>
      <c r="B10" s="139" t="s">
        <v>263</v>
      </c>
      <c r="C10" s="140">
        <f t="shared" ref="C10:C62" si="0">D10+E10</f>
        <v>5080</v>
      </c>
      <c r="D10" s="140">
        <v>5080</v>
      </c>
      <c r="E10" s="140"/>
      <c r="F10" s="141">
        <f t="shared" ref="F10:F12" si="1">G10+H10</f>
        <v>5080</v>
      </c>
      <c r="G10" s="141">
        <f t="shared" ref="G10:H12" si="2">D10</f>
        <v>5080</v>
      </c>
      <c r="H10" s="141">
        <f t="shared" si="2"/>
        <v>0</v>
      </c>
    </row>
    <row r="11" spans="1:8" ht="16.5" x14ac:dyDescent="0.25">
      <c r="A11" s="138">
        <v>3</v>
      </c>
      <c r="B11" s="139" t="s">
        <v>264</v>
      </c>
      <c r="C11" s="140">
        <f t="shared" si="0"/>
        <v>820</v>
      </c>
      <c r="D11" s="140">
        <f>D9-D10</f>
        <v>820</v>
      </c>
      <c r="E11" s="140"/>
      <c r="F11" s="141">
        <f t="shared" si="1"/>
        <v>820</v>
      </c>
      <c r="G11" s="141">
        <f t="shared" si="2"/>
        <v>820</v>
      </c>
      <c r="H11" s="141">
        <f t="shared" si="2"/>
        <v>0</v>
      </c>
    </row>
    <row r="12" spans="1:8" ht="16.5" x14ac:dyDescent="0.25">
      <c r="A12" s="138"/>
      <c r="B12" s="139" t="s">
        <v>265</v>
      </c>
      <c r="C12" s="140">
        <f t="shared" si="0"/>
        <v>820</v>
      </c>
      <c r="D12" s="140">
        <f>D11</f>
        <v>820</v>
      </c>
      <c r="E12" s="140"/>
      <c r="F12" s="141">
        <f t="shared" si="1"/>
        <v>820</v>
      </c>
      <c r="G12" s="141">
        <f t="shared" si="2"/>
        <v>820</v>
      </c>
      <c r="H12" s="141">
        <f t="shared" si="2"/>
        <v>0</v>
      </c>
    </row>
    <row r="13" spans="1:8" ht="16.5" x14ac:dyDescent="0.25">
      <c r="A13" s="142" t="s">
        <v>2</v>
      </c>
      <c r="B13" s="143" t="s">
        <v>40</v>
      </c>
      <c r="C13" s="144">
        <f>C14+C16</f>
        <v>4454783</v>
      </c>
      <c r="D13" s="144">
        <f t="shared" ref="D13:E13" si="3">D14+D16</f>
        <v>4255863</v>
      </c>
      <c r="E13" s="144">
        <f t="shared" si="3"/>
        <v>198920</v>
      </c>
      <c r="F13" s="144">
        <f>G13+H13</f>
        <v>4454783</v>
      </c>
      <c r="G13" s="144">
        <f>G14+G16</f>
        <v>4255863</v>
      </c>
      <c r="H13" s="144">
        <f t="shared" ref="H13" si="4">H14+H16</f>
        <v>198920</v>
      </c>
    </row>
    <row r="14" spans="1:8" ht="16.5" x14ac:dyDescent="0.25">
      <c r="A14" s="142" t="s">
        <v>0</v>
      </c>
      <c r="B14" s="143" t="s">
        <v>266</v>
      </c>
      <c r="C14" s="144">
        <f t="shared" si="0"/>
        <v>384700</v>
      </c>
      <c r="D14" s="144">
        <f>D15</f>
        <v>246700</v>
      </c>
      <c r="E14" s="144">
        <f>E15</f>
        <v>138000</v>
      </c>
      <c r="F14" s="144">
        <f t="shared" ref="F14:F15" si="5">G14+H14</f>
        <v>384700</v>
      </c>
      <c r="G14" s="145">
        <f>G15</f>
        <v>246700</v>
      </c>
      <c r="H14" s="145">
        <f>H15</f>
        <v>138000</v>
      </c>
    </row>
    <row r="15" spans="1:8" ht="16.5" x14ac:dyDescent="0.25">
      <c r="A15" s="138"/>
      <c r="B15" s="139" t="s">
        <v>76</v>
      </c>
      <c r="C15" s="140">
        <f t="shared" si="0"/>
        <v>384700</v>
      </c>
      <c r="D15" s="140">
        <v>246700</v>
      </c>
      <c r="E15" s="140">
        <v>138000</v>
      </c>
      <c r="F15" s="140">
        <f t="shared" si="5"/>
        <v>384700</v>
      </c>
      <c r="G15" s="146">
        <f>D15</f>
        <v>246700</v>
      </c>
      <c r="H15" s="146">
        <f>E15</f>
        <v>138000</v>
      </c>
    </row>
    <row r="16" spans="1:8" ht="16.5" x14ac:dyDescent="0.25">
      <c r="A16" s="142" t="s">
        <v>4</v>
      </c>
      <c r="B16" s="143" t="s">
        <v>7</v>
      </c>
      <c r="C16" s="144">
        <f t="shared" ref="C16:H16" si="6">C17+C28+C30+C35+C38+C43+C55+C59</f>
        <v>4070083</v>
      </c>
      <c r="D16" s="144">
        <f t="shared" si="6"/>
        <v>4009163</v>
      </c>
      <c r="E16" s="144">
        <f t="shared" si="6"/>
        <v>60920</v>
      </c>
      <c r="F16" s="144">
        <f t="shared" si="6"/>
        <v>4070083</v>
      </c>
      <c r="G16" s="144">
        <f t="shared" si="6"/>
        <v>4009163</v>
      </c>
      <c r="H16" s="144">
        <f t="shared" si="6"/>
        <v>60920</v>
      </c>
    </row>
    <row r="17" spans="1:8" ht="16.5" x14ac:dyDescent="0.25">
      <c r="A17" s="142">
        <v>1</v>
      </c>
      <c r="B17" s="143" t="s">
        <v>250</v>
      </c>
      <c r="C17" s="144">
        <f t="shared" si="0"/>
        <v>659080</v>
      </c>
      <c r="D17" s="144">
        <f>D18+D20+D25</f>
        <v>659080</v>
      </c>
      <c r="E17" s="144"/>
      <c r="F17" s="147">
        <f>G17+H17</f>
        <v>659080</v>
      </c>
      <c r="G17" s="147">
        <f>G18+G20+G25</f>
        <v>659080</v>
      </c>
      <c r="H17" s="147">
        <v>0</v>
      </c>
    </row>
    <row r="18" spans="1:8" ht="16.5" x14ac:dyDescent="0.25">
      <c r="A18" s="138" t="s">
        <v>22</v>
      </c>
      <c r="B18" s="139" t="s">
        <v>249</v>
      </c>
      <c r="C18" s="140">
        <f t="shared" si="0"/>
        <v>555480</v>
      </c>
      <c r="D18" s="140">
        <f>545480+10000</f>
        <v>555480</v>
      </c>
      <c r="E18" s="140"/>
      <c r="F18" s="146">
        <f t="shared" ref="F18:F59" si="7">G18+H18</f>
        <v>555480</v>
      </c>
      <c r="G18" s="146">
        <f>D18</f>
        <v>555480</v>
      </c>
      <c r="H18" s="146">
        <f>E18</f>
        <v>0</v>
      </c>
    </row>
    <row r="19" spans="1:8" ht="33" x14ac:dyDescent="0.25">
      <c r="A19" s="148"/>
      <c r="B19" s="149" t="s">
        <v>251</v>
      </c>
      <c r="C19" s="150">
        <f t="shared" si="0"/>
        <v>18700</v>
      </c>
      <c r="D19" s="150">
        <v>18700</v>
      </c>
      <c r="E19" s="150"/>
      <c r="F19" s="151"/>
      <c r="G19" s="152">
        <f t="shared" ref="G19:H62" si="8">D19</f>
        <v>18700</v>
      </c>
      <c r="H19" s="152">
        <f t="shared" si="8"/>
        <v>0</v>
      </c>
    </row>
    <row r="20" spans="1:8" ht="16.5" x14ac:dyDescent="0.25">
      <c r="A20" s="138" t="s">
        <v>25</v>
      </c>
      <c r="B20" s="139" t="s">
        <v>252</v>
      </c>
      <c r="C20" s="140">
        <f t="shared" si="0"/>
        <v>5000</v>
      </c>
      <c r="D20" s="140">
        <v>5000</v>
      </c>
      <c r="E20" s="140"/>
      <c r="F20" s="147"/>
      <c r="G20" s="146">
        <f t="shared" si="8"/>
        <v>5000</v>
      </c>
      <c r="H20" s="146">
        <f t="shared" si="8"/>
        <v>0</v>
      </c>
    </row>
    <row r="21" spans="1:8" ht="54" customHeight="1" x14ac:dyDescent="0.25">
      <c r="A21" s="148"/>
      <c r="B21" s="139" t="s">
        <v>267</v>
      </c>
      <c r="C21" s="140">
        <f t="shared" si="0"/>
        <v>3000</v>
      </c>
      <c r="D21" s="153">
        <v>3000</v>
      </c>
      <c r="E21" s="150"/>
      <c r="F21" s="147"/>
      <c r="G21" s="146">
        <f t="shared" si="8"/>
        <v>3000</v>
      </c>
      <c r="H21" s="146">
        <f t="shared" si="8"/>
        <v>0</v>
      </c>
    </row>
    <row r="22" spans="1:8" ht="36" customHeight="1" x14ac:dyDescent="0.25">
      <c r="A22" s="148"/>
      <c r="B22" s="149" t="s">
        <v>225</v>
      </c>
      <c r="C22" s="150">
        <f t="shared" si="0"/>
        <v>3000</v>
      </c>
      <c r="D22" s="153">
        <v>3000</v>
      </c>
      <c r="E22" s="150"/>
      <c r="F22" s="151"/>
      <c r="G22" s="152">
        <f t="shared" si="8"/>
        <v>3000</v>
      </c>
      <c r="H22" s="152">
        <f t="shared" si="8"/>
        <v>0</v>
      </c>
    </row>
    <row r="23" spans="1:8" ht="54" customHeight="1" x14ac:dyDescent="0.25">
      <c r="A23" s="148"/>
      <c r="B23" s="149" t="s">
        <v>237</v>
      </c>
      <c r="C23" s="150">
        <f t="shared" si="0"/>
        <v>2000</v>
      </c>
      <c r="D23" s="150">
        <v>2000</v>
      </c>
      <c r="E23" s="150"/>
      <c r="F23" s="151"/>
      <c r="G23" s="152">
        <f t="shared" si="8"/>
        <v>2000</v>
      </c>
      <c r="H23" s="152">
        <f t="shared" si="8"/>
        <v>0</v>
      </c>
    </row>
    <row r="24" spans="1:8" ht="102" customHeight="1" x14ac:dyDescent="0.25">
      <c r="A24" s="148"/>
      <c r="B24" s="149" t="s">
        <v>226</v>
      </c>
      <c r="C24" s="150">
        <f t="shared" si="0"/>
        <v>2000</v>
      </c>
      <c r="D24" s="150">
        <v>2000</v>
      </c>
      <c r="E24" s="150"/>
      <c r="F24" s="151"/>
      <c r="G24" s="152">
        <f t="shared" si="8"/>
        <v>2000</v>
      </c>
      <c r="H24" s="152">
        <f t="shared" si="8"/>
        <v>0</v>
      </c>
    </row>
    <row r="25" spans="1:8" ht="33" x14ac:dyDescent="0.25">
      <c r="A25" s="138" t="s">
        <v>77</v>
      </c>
      <c r="B25" s="139" t="s">
        <v>253</v>
      </c>
      <c r="C25" s="140">
        <f t="shared" si="0"/>
        <v>98600</v>
      </c>
      <c r="D25" s="140">
        <v>98600</v>
      </c>
      <c r="E25" s="150"/>
      <c r="F25" s="147"/>
      <c r="G25" s="146">
        <f t="shared" si="8"/>
        <v>98600</v>
      </c>
      <c r="H25" s="146">
        <f t="shared" si="8"/>
        <v>0</v>
      </c>
    </row>
    <row r="26" spans="1:8" ht="33" x14ac:dyDescent="0.25">
      <c r="A26" s="148"/>
      <c r="B26" s="149" t="s">
        <v>94</v>
      </c>
      <c r="C26" s="150">
        <f t="shared" si="0"/>
        <v>98000</v>
      </c>
      <c r="D26" s="150">
        <v>98000</v>
      </c>
      <c r="E26" s="150"/>
      <c r="F26" s="151"/>
      <c r="G26" s="152">
        <f t="shared" si="8"/>
        <v>98000</v>
      </c>
      <c r="H26" s="152">
        <f t="shared" si="8"/>
        <v>0</v>
      </c>
    </row>
    <row r="27" spans="1:8" ht="16.5" x14ac:dyDescent="0.25">
      <c r="A27" s="148"/>
      <c r="B27" s="149" t="s">
        <v>95</v>
      </c>
      <c r="C27" s="150">
        <f t="shared" si="0"/>
        <v>600</v>
      </c>
      <c r="D27" s="150">
        <v>600</v>
      </c>
      <c r="E27" s="150"/>
      <c r="F27" s="151"/>
      <c r="G27" s="152">
        <f t="shared" si="8"/>
        <v>600</v>
      </c>
      <c r="H27" s="152">
        <f t="shared" si="8"/>
        <v>0</v>
      </c>
    </row>
    <row r="28" spans="1:8" ht="16.5" x14ac:dyDescent="0.25">
      <c r="A28" s="142">
        <v>2</v>
      </c>
      <c r="B28" s="143" t="s">
        <v>254</v>
      </c>
      <c r="C28" s="144">
        <f t="shared" si="0"/>
        <v>358950</v>
      </c>
      <c r="D28" s="144">
        <v>358950</v>
      </c>
      <c r="E28" s="144"/>
      <c r="F28" s="147">
        <f t="shared" si="7"/>
        <v>358950</v>
      </c>
      <c r="G28" s="147">
        <f t="shared" si="8"/>
        <v>358950</v>
      </c>
      <c r="H28" s="147">
        <f t="shared" si="8"/>
        <v>0</v>
      </c>
    </row>
    <row r="29" spans="1:8" ht="36" customHeight="1" x14ac:dyDescent="0.25">
      <c r="A29" s="148" t="s">
        <v>78</v>
      </c>
      <c r="B29" s="149" t="s">
        <v>255</v>
      </c>
      <c r="C29" s="150">
        <f t="shared" si="0"/>
        <v>176130</v>
      </c>
      <c r="D29" s="150">
        <v>176130</v>
      </c>
      <c r="E29" s="150"/>
      <c r="F29" s="151"/>
      <c r="G29" s="152">
        <f t="shared" si="8"/>
        <v>176130</v>
      </c>
      <c r="H29" s="152">
        <f t="shared" si="8"/>
        <v>0</v>
      </c>
    </row>
    <row r="30" spans="1:8" ht="16.5" x14ac:dyDescent="0.25">
      <c r="A30" s="142">
        <v>3</v>
      </c>
      <c r="B30" s="143" t="s">
        <v>256</v>
      </c>
      <c r="C30" s="144">
        <f t="shared" si="0"/>
        <v>43000</v>
      </c>
      <c r="D30" s="144">
        <v>43000</v>
      </c>
      <c r="E30" s="144"/>
      <c r="F30" s="147">
        <f t="shared" si="7"/>
        <v>43000</v>
      </c>
      <c r="G30" s="147">
        <f t="shared" si="8"/>
        <v>43000</v>
      </c>
      <c r="H30" s="147">
        <f t="shared" si="8"/>
        <v>0</v>
      </c>
    </row>
    <row r="31" spans="1:8" ht="16.5" x14ac:dyDescent="0.25">
      <c r="A31" s="138" t="s">
        <v>38</v>
      </c>
      <c r="B31" s="139" t="s">
        <v>7</v>
      </c>
      <c r="C31" s="140">
        <f t="shared" si="0"/>
        <v>10000</v>
      </c>
      <c r="D31" s="140">
        <v>10000</v>
      </c>
      <c r="E31" s="150"/>
      <c r="F31" s="147"/>
      <c r="G31" s="146">
        <f t="shared" si="8"/>
        <v>10000</v>
      </c>
      <c r="H31" s="146">
        <f t="shared" si="8"/>
        <v>0</v>
      </c>
    </row>
    <row r="32" spans="1:8" ht="16.5" x14ac:dyDescent="0.25">
      <c r="A32" s="138" t="s">
        <v>39</v>
      </c>
      <c r="B32" s="139" t="s">
        <v>90</v>
      </c>
      <c r="C32" s="140">
        <f t="shared" si="0"/>
        <v>33000</v>
      </c>
      <c r="D32" s="140">
        <v>33000</v>
      </c>
      <c r="E32" s="150"/>
      <c r="F32" s="147"/>
      <c r="G32" s="146">
        <f t="shared" si="8"/>
        <v>33000</v>
      </c>
      <c r="H32" s="146">
        <f t="shared" si="8"/>
        <v>0</v>
      </c>
    </row>
    <row r="33" spans="1:8" ht="16.5" x14ac:dyDescent="0.25">
      <c r="A33" s="148"/>
      <c r="B33" s="149" t="s">
        <v>91</v>
      </c>
      <c r="C33" s="150">
        <f t="shared" si="0"/>
        <v>32000</v>
      </c>
      <c r="D33" s="150">
        <v>32000</v>
      </c>
      <c r="E33" s="150"/>
      <c r="F33" s="151"/>
      <c r="G33" s="152">
        <f t="shared" si="8"/>
        <v>32000</v>
      </c>
      <c r="H33" s="152">
        <f t="shared" si="8"/>
        <v>0</v>
      </c>
    </row>
    <row r="34" spans="1:8" ht="33" x14ac:dyDescent="0.25">
      <c r="A34" s="148"/>
      <c r="B34" s="149" t="s">
        <v>227</v>
      </c>
      <c r="C34" s="150">
        <f t="shared" si="0"/>
        <v>1000</v>
      </c>
      <c r="D34" s="150">
        <v>1000</v>
      </c>
      <c r="E34" s="150"/>
      <c r="F34" s="151"/>
      <c r="G34" s="152">
        <f t="shared" si="8"/>
        <v>1000</v>
      </c>
      <c r="H34" s="152">
        <f t="shared" si="8"/>
        <v>0</v>
      </c>
    </row>
    <row r="35" spans="1:8" ht="16.5" x14ac:dyDescent="0.25">
      <c r="A35" s="142">
        <v>4</v>
      </c>
      <c r="B35" s="143" t="s">
        <v>257</v>
      </c>
      <c r="C35" s="144">
        <f t="shared" si="0"/>
        <v>2300</v>
      </c>
      <c r="D35" s="144">
        <v>2300</v>
      </c>
      <c r="E35" s="144"/>
      <c r="F35" s="147">
        <f t="shared" si="7"/>
        <v>2300</v>
      </c>
      <c r="G35" s="147">
        <f t="shared" si="8"/>
        <v>2300</v>
      </c>
      <c r="H35" s="147">
        <f t="shared" si="8"/>
        <v>0</v>
      </c>
    </row>
    <row r="36" spans="1:8" ht="16.5" x14ac:dyDescent="0.25">
      <c r="A36" s="138" t="s">
        <v>51</v>
      </c>
      <c r="B36" s="139" t="s">
        <v>7</v>
      </c>
      <c r="C36" s="140">
        <f t="shared" si="0"/>
        <v>300</v>
      </c>
      <c r="D36" s="140">
        <v>300</v>
      </c>
      <c r="E36" s="140"/>
      <c r="F36" s="147"/>
      <c r="G36" s="146">
        <f t="shared" si="8"/>
        <v>300</v>
      </c>
      <c r="H36" s="146">
        <f t="shared" si="8"/>
        <v>0</v>
      </c>
    </row>
    <row r="37" spans="1:8" ht="16.5" x14ac:dyDescent="0.25">
      <c r="A37" s="138" t="s">
        <v>52</v>
      </c>
      <c r="B37" s="139" t="s">
        <v>228</v>
      </c>
      <c r="C37" s="140">
        <f t="shared" si="0"/>
        <v>2000</v>
      </c>
      <c r="D37" s="140">
        <v>2000</v>
      </c>
      <c r="E37" s="140"/>
      <c r="F37" s="147"/>
      <c r="G37" s="146">
        <f t="shared" si="8"/>
        <v>2000</v>
      </c>
      <c r="H37" s="146">
        <f t="shared" si="8"/>
        <v>0</v>
      </c>
    </row>
    <row r="38" spans="1:8" ht="16.5" x14ac:dyDescent="0.25">
      <c r="A38" s="142">
        <v>5</v>
      </c>
      <c r="B38" s="143" t="s">
        <v>9</v>
      </c>
      <c r="C38" s="144">
        <f t="shared" si="0"/>
        <v>23843</v>
      </c>
      <c r="D38" s="144">
        <v>23843</v>
      </c>
      <c r="E38" s="144"/>
      <c r="F38" s="147">
        <f t="shared" si="7"/>
        <v>23843</v>
      </c>
      <c r="G38" s="147">
        <f t="shared" si="8"/>
        <v>23843</v>
      </c>
      <c r="H38" s="147">
        <f t="shared" si="8"/>
        <v>0</v>
      </c>
    </row>
    <row r="39" spans="1:8" ht="16.5" x14ac:dyDescent="0.25">
      <c r="A39" s="138" t="s">
        <v>54</v>
      </c>
      <c r="B39" s="139" t="s">
        <v>7</v>
      </c>
      <c r="C39" s="140">
        <f t="shared" si="0"/>
        <v>15730</v>
      </c>
      <c r="D39" s="140">
        <v>15730</v>
      </c>
      <c r="E39" s="150"/>
      <c r="F39" s="147"/>
      <c r="G39" s="146">
        <f t="shared" si="8"/>
        <v>15730</v>
      </c>
      <c r="H39" s="146">
        <f t="shared" si="8"/>
        <v>0</v>
      </c>
    </row>
    <row r="40" spans="1:8" ht="33" x14ac:dyDescent="0.25">
      <c r="A40" s="138" t="s">
        <v>55</v>
      </c>
      <c r="B40" s="139" t="s">
        <v>229</v>
      </c>
      <c r="C40" s="140">
        <f t="shared" si="0"/>
        <v>8113</v>
      </c>
      <c r="D40" s="140">
        <v>8113</v>
      </c>
      <c r="E40" s="150"/>
      <c r="F40" s="147"/>
      <c r="G40" s="146">
        <f t="shared" si="8"/>
        <v>8113</v>
      </c>
      <c r="H40" s="146">
        <f t="shared" si="8"/>
        <v>0</v>
      </c>
    </row>
    <row r="41" spans="1:8" ht="54.75" customHeight="1" x14ac:dyDescent="0.25">
      <c r="A41" s="148"/>
      <c r="B41" s="149" t="s">
        <v>230</v>
      </c>
      <c r="C41" s="150">
        <f t="shared" si="0"/>
        <v>1000</v>
      </c>
      <c r="D41" s="150">
        <v>1000</v>
      </c>
      <c r="E41" s="160"/>
      <c r="F41" s="151"/>
      <c r="G41" s="152">
        <f t="shared" si="8"/>
        <v>1000</v>
      </c>
      <c r="H41" s="152">
        <f t="shared" si="8"/>
        <v>0</v>
      </c>
    </row>
    <row r="42" spans="1:8" ht="55.5" customHeight="1" x14ac:dyDescent="0.25">
      <c r="A42" s="148"/>
      <c r="B42" s="149" t="s">
        <v>231</v>
      </c>
      <c r="C42" s="150">
        <f t="shared" si="0"/>
        <v>7113</v>
      </c>
      <c r="D42" s="150">
        <v>7113</v>
      </c>
      <c r="E42" s="161"/>
      <c r="F42" s="151"/>
      <c r="G42" s="152">
        <f t="shared" si="8"/>
        <v>7113</v>
      </c>
      <c r="H42" s="152">
        <f t="shared" si="8"/>
        <v>0</v>
      </c>
    </row>
    <row r="43" spans="1:8" ht="16.5" x14ac:dyDescent="0.25">
      <c r="A43" s="142">
        <v>6</v>
      </c>
      <c r="B43" s="143" t="s">
        <v>258</v>
      </c>
      <c r="C43" s="144">
        <f t="shared" si="0"/>
        <v>832330</v>
      </c>
      <c r="D43" s="144">
        <v>771410</v>
      </c>
      <c r="E43" s="144">
        <v>60920</v>
      </c>
      <c r="F43" s="147">
        <f t="shared" si="7"/>
        <v>832330</v>
      </c>
      <c r="G43" s="147">
        <f t="shared" si="8"/>
        <v>771410</v>
      </c>
      <c r="H43" s="147">
        <f t="shared" si="8"/>
        <v>60920</v>
      </c>
    </row>
    <row r="44" spans="1:8" ht="16.5" x14ac:dyDescent="0.25">
      <c r="A44" s="138" t="s">
        <v>56</v>
      </c>
      <c r="B44" s="139" t="s">
        <v>7</v>
      </c>
      <c r="C44" s="140">
        <f t="shared" si="0"/>
        <v>825330</v>
      </c>
      <c r="D44" s="140">
        <v>764410</v>
      </c>
      <c r="E44" s="140">
        <v>60920</v>
      </c>
      <c r="F44" s="146">
        <f t="shared" si="7"/>
        <v>825330</v>
      </c>
      <c r="G44" s="146">
        <f t="shared" si="8"/>
        <v>764410</v>
      </c>
      <c r="H44" s="146">
        <f t="shared" si="8"/>
        <v>60920</v>
      </c>
    </row>
    <row r="45" spans="1:8" ht="33" x14ac:dyDescent="0.25">
      <c r="A45" s="148"/>
      <c r="B45" s="149" t="s">
        <v>268</v>
      </c>
      <c r="C45" s="150">
        <f t="shared" si="0"/>
        <v>180000</v>
      </c>
      <c r="D45" s="150">
        <v>180000</v>
      </c>
      <c r="E45" s="150"/>
      <c r="F45" s="152">
        <f>G45</f>
        <v>180000</v>
      </c>
      <c r="G45" s="152">
        <f t="shared" si="8"/>
        <v>180000</v>
      </c>
      <c r="H45" s="152">
        <f t="shared" si="8"/>
        <v>0</v>
      </c>
    </row>
    <row r="46" spans="1:8" ht="16.5" x14ac:dyDescent="0.25">
      <c r="A46" s="148"/>
      <c r="B46" s="149" t="s">
        <v>269</v>
      </c>
      <c r="C46" s="150">
        <f t="shared" si="0"/>
        <v>150000</v>
      </c>
      <c r="D46" s="150">
        <v>150000</v>
      </c>
      <c r="E46" s="150"/>
      <c r="F46" s="152">
        <f t="shared" ref="F46:F52" si="9">G46</f>
        <v>150000</v>
      </c>
      <c r="G46" s="152">
        <f t="shared" si="8"/>
        <v>150000</v>
      </c>
      <c r="H46" s="152">
        <f t="shared" si="8"/>
        <v>0</v>
      </c>
    </row>
    <row r="47" spans="1:8" ht="16.5" x14ac:dyDescent="0.25">
      <c r="A47" s="148"/>
      <c r="B47" s="149" t="s">
        <v>270</v>
      </c>
      <c r="C47" s="150">
        <f t="shared" si="0"/>
        <v>136000</v>
      </c>
      <c r="D47" s="150">
        <v>136000</v>
      </c>
      <c r="E47" s="150"/>
      <c r="F47" s="152">
        <f t="shared" si="9"/>
        <v>136000</v>
      </c>
      <c r="G47" s="152">
        <f t="shared" si="8"/>
        <v>136000</v>
      </c>
      <c r="H47" s="152">
        <f t="shared" si="8"/>
        <v>0</v>
      </c>
    </row>
    <row r="48" spans="1:8" ht="16.5" x14ac:dyDescent="0.25">
      <c r="A48" s="148"/>
      <c r="B48" s="149" t="s">
        <v>271</v>
      </c>
      <c r="C48" s="150">
        <f t="shared" si="0"/>
        <v>55000</v>
      </c>
      <c r="D48" s="150">
        <v>55000</v>
      </c>
      <c r="E48" s="150"/>
      <c r="F48" s="152">
        <f t="shared" si="9"/>
        <v>55000</v>
      </c>
      <c r="G48" s="152">
        <f t="shared" si="8"/>
        <v>55000</v>
      </c>
      <c r="H48" s="152">
        <f t="shared" si="8"/>
        <v>0</v>
      </c>
    </row>
    <row r="49" spans="1:8" ht="33" x14ac:dyDescent="0.25">
      <c r="A49" s="148"/>
      <c r="B49" s="149" t="s">
        <v>272</v>
      </c>
      <c r="C49" s="150">
        <f t="shared" si="0"/>
        <v>14000</v>
      </c>
      <c r="D49" s="150">
        <v>14000</v>
      </c>
      <c r="E49" s="150"/>
      <c r="F49" s="152">
        <f t="shared" si="9"/>
        <v>14000</v>
      </c>
      <c r="G49" s="152">
        <f t="shared" si="8"/>
        <v>14000</v>
      </c>
      <c r="H49" s="152">
        <f t="shared" si="8"/>
        <v>0</v>
      </c>
    </row>
    <row r="50" spans="1:8" ht="33" x14ac:dyDescent="0.25">
      <c r="A50" s="148"/>
      <c r="B50" s="149" t="s">
        <v>273</v>
      </c>
      <c r="C50" s="150">
        <f t="shared" si="0"/>
        <v>6000</v>
      </c>
      <c r="D50" s="150">
        <v>6000</v>
      </c>
      <c r="E50" s="150"/>
      <c r="F50" s="152">
        <f t="shared" si="9"/>
        <v>6000</v>
      </c>
      <c r="G50" s="152">
        <f t="shared" si="8"/>
        <v>6000</v>
      </c>
      <c r="H50" s="152">
        <f t="shared" si="8"/>
        <v>0</v>
      </c>
    </row>
    <row r="51" spans="1:8" ht="33" x14ac:dyDescent="0.25">
      <c r="A51" s="148"/>
      <c r="B51" s="149" t="s">
        <v>274</v>
      </c>
      <c r="C51" s="150">
        <f t="shared" si="0"/>
        <v>10000</v>
      </c>
      <c r="D51" s="150">
        <v>10000</v>
      </c>
      <c r="E51" s="150"/>
      <c r="F51" s="152">
        <f t="shared" si="9"/>
        <v>10000</v>
      </c>
      <c r="G51" s="152">
        <f t="shared" si="8"/>
        <v>10000</v>
      </c>
      <c r="H51" s="152">
        <f t="shared" si="8"/>
        <v>0</v>
      </c>
    </row>
    <row r="52" spans="1:8" ht="16.5" x14ac:dyDescent="0.25">
      <c r="A52" s="138" t="s">
        <v>57</v>
      </c>
      <c r="B52" s="139" t="s">
        <v>232</v>
      </c>
      <c r="C52" s="140">
        <f t="shared" si="0"/>
        <v>7000</v>
      </c>
      <c r="D52" s="140">
        <v>7000</v>
      </c>
      <c r="E52" s="150"/>
      <c r="F52" s="146">
        <f t="shared" si="9"/>
        <v>7000</v>
      </c>
      <c r="G52" s="146">
        <f t="shared" si="8"/>
        <v>7000</v>
      </c>
      <c r="H52" s="146">
        <f t="shared" si="8"/>
        <v>0</v>
      </c>
    </row>
    <row r="53" spans="1:8" ht="57.75" customHeight="1" x14ac:dyDescent="0.25">
      <c r="A53" s="148"/>
      <c r="B53" s="149" t="s">
        <v>242</v>
      </c>
      <c r="C53" s="150">
        <f t="shared" si="0"/>
        <v>7000</v>
      </c>
      <c r="D53" s="150">
        <v>7000</v>
      </c>
      <c r="E53" s="150"/>
      <c r="F53" s="152">
        <f t="shared" si="7"/>
        <v>7000</v>
      </c>
      <c r="G53" s="152">
        <f t="shared" si="8"/>
        <v>7000</v>
      </c>
      <c r="H53" s="152">
        <f t="shared" si="8"/>
        <v>0</v>
      </c>
    </row>
    <row r="54" spans="1:8" ht="87.75" customHeight="1" x14ac:dyDescent="0.25">
      <c r="A54" s="148"/>
      <c r="B54" s="149" t="s">
        <v>233</v>
      </c>
      <c r="C54" s="150">
        <f t="shared" si="0"/>
        <v>7000</v>
      </c>
      <c r="D54" s="150">
        <v>7000</v>
      </c>
      <c r="E54" s="150"/>
      <c r="F54" s="152">
        <f>G54</f>
        <v>7000</v>
      </c>
      <c r="G54" s="152">
        <f t="shared" si="8"/>
        <v>7000</v>
      </c>
      <c r="H54" s="152">
        <f t="shared" si="8"/>
        <v>0</v>
      </c>
    </row>
    <row r="55" spans="1:8" ht="33" x14ac:dyDescent="0.25">
      <c r="A55" s="142" t="s">
        <v>79</v>
      </c>
      <c r="B55" s="143" t="s">
        <v>259</v>
      </c>
      <c r="C55" s="144">
        <f t="shared" si="0"/>
        <v>2150270</v>
      </c>
      <c r="D55" s="144">
        <v>2150270</v>
      </c>
      <c r="E55" s="144"/>
      <c r="F55" s="147">
        <f t="shared" si="7"/>
        <v>2150270</v>
      </c>
      <c r="G55" s="147">
        <f t="shared" si="8"/>
        <v>2150270</v>
      </c>
      <c r="H55" s="147">
        <f t="shared" si="8"/>
        <v>0</v>
      </c>
    </row>
    <row r="56" spans="1:8" ht="33" x14ac:dyDescent="0.25">
      <c r="A56" s="148" t="s">
        <v>78</v>
      </c>
      <c r="B56" s="149" t="s">
        <v>275</v>
      </c>
      <c r="C56" s="150">
        <f t="shared" si="0"/>
        <v>302040</v>
      </c>
      <c r="D56" s="150">
        <v>302040</v>
      </c>
      <c r="E56" s="150"/>
      <c r="F56" s="152">
        <f t="shared" si="7"/>
        <v>302040</v>
      </c>
      <c r="G56" s="152">
        <f t="shared" si="8"/>
        <v>302040</v>
      </c>
      <c r="H56" s="152">
        <f t="shared" si="8"/>
        <v>0</v>
      </c>
    </row>
    <row r="57" spans="1:8" ht="16.5" x14ac:dyDescent="0.25">
      <c r="A57" s="148" t="s">
        <v>78</v>
      </c>
      <c r="B57" s="149" t="s">
        <v>276</v>
      </c>
      <c r="C57" s="150">
        <f t="shared" si="0"/>
        <v>1390860</v>
      </c>
      <c r="D57" s="150">
        <v>1390860</v>
      </c>
      <c r="E57" s="150"/>
      <c r="F57" s="152">
        <f t="shared" si="7"/>
        <v>1390860</v>
      </c>
      <c r="G57" s="152">
        <f t="shared" si="8"/>
        <v>1390860</v>
      </c>
      <c r="H57" s="152">
        <f t="shared" si="8"/>
        <v>0</v>
      </c>
    </row>
    <row r="58" spans="1:8" ht="33" x14ac:dyDescent="0.25">
      <c r="A58" s="148" t="s">
        <v>78</v>
      </c>
      <c r="B58" s="149" t="s">
        <v>277</v>
      </c>
      <c r="C58" s="150">
        <f t="shared" si="0"/>
        <v>68000</v>
      </c>
      <c r="D58" s="150">
        <v>68000</v>
      </c>
      <c r="E58" s="150"/>
      <c r="F58" s="152"/>
      <c r="G58" s="152">
        <f t="shared" si="8"/>
        <v>68000</v>
      </c>
      <c r="H58" s="152">
        <f t="shared" si="8"/>
        <v>0</v>
      </c>
    </row>
    <row r="59" spans="1:8" ht="17.25" x14ac:dyDescent="0.25">
      <c r="A59" s="142">
        <v>8</v>
      </c>
      <c r="B59" s="143" t="s">
        <v>260</v>
      </c>
      <c r="C59" s="144">
        <f t="shared" si="0"/>
        <v>310</v>
      </c>
      <c r="D59" s="144">
        <v>310</v>
      </c>
      <c r="E59" s="158"/>
      <c r="F59" s="147">
        <f t="shared" si="7"/>
        <v>310</v>
      </c>
      <c r="G59" s="147">
        <f t="shared" si="8"/>
        <v>310</v>
      </c>
      <c r="H59" s="147">
        <f t="shared" si="8"/>
        <v>0</v>
      </c>
    </row>
    <row r="60" spans="1:8" ht="37.5" customHeight="1" x14ac:dyDescent="0.25">
      <c r="A60" s="138"/>
      <c r="B60" s="139" t="s">
        <v>92</v>
      </c>
      <c r="C60" s="140">
        <f t="shared" si="0"/>
        <v>310</v>
      </c>
      <c r="D60" s="140">
        <v>310</v>
      </c>
      <c r="E60" s="150"/>
      <c r="F60" s="146"/>
      <c r="G60" s="146">
        <f t="shared" si="8"/>
        <v>310</v>
      </c>
      <c r="H60" s="146">
        <f t="shared" si="8"/>
        <v>0</v>
      </c>
    </row>
    <row r="61" spans="1:8" ht="38.25" customHeight="1" x14ac:dyDescent="0.25">
      <c r="A61" s="148"/>
      <c r="B61" s="149" t="s">
        <v>234</v>
      </c>
      <c r="C61" s="150">
        <f t="shared" si="0"/>
        <v>60</v>
      </c>
      <c r="D61" s="150">
        <v>60</v>
      </c>
      <c r="E61" s="150"/>
      <c r="F61" s="152"/>
      <c r="G61" s="152">
        <f t="shared" si="8"/>
        <v>60</v>
      </c>
      <c r="H61" s="152">
        <f t="shared" si="8"/>
        <v>0</v>
      </c>
    </row>
    <row r="62" spans="1:8" ht="38.25" customHeight="1" x14ac:dyDescent="0.25">
      <c r="A62" s="154"/>
      <c r="B62" s="155" t="s">
        <v>235</v>
      </c>
      <c r="C62" s="156">
        <f t="shared" si="0"/>
        <v>250</v>
      </c>
      <c r="D62" s="156">
        <v>250</v>
      </c>
      <c r="E62" s="159"/>
      <c r="F62" s="157"/>
      <c r="G62" s="157">
        <f t="shared" si="8"/>
        <v>250</v>
      </c>
      <c r="H62" s="157">
        <f t="shared" si="8"/>
        <v>0</v>
      </c>
    </row>
  </sheetData>
  <mergeCells count="6">
    <mergeCell ref="F6:H6"/>
    <mergeCell ref="A3:H3"/>
    <mergeCell ref="A6:A7"/>
    <mergeCell ref="B6:B7"/>
    <mergeCell ref="C6:E6"/>
    <mergeCell ref="A4:H4"/>
  </mergeCells>
  <pageMargins left="0.35" right="0.2" top="0.5" bottom="0.4" header="0.3" footer="0.2"/>
  <pageSetup paperSize="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9"/>
  <sheetViews>
    <sheetView workbookViewId="0">
      <selection sqref="A1:XFD1048576"/>
    </sheetView>
  </sheetViews>
  <sheetFormatPr defaultColWidth="9.140625" defaultRowHeight="15" x14ac:dyDescent="0.25"/>
  <cols>
    <col min="1" max="1" width="5.42578125" style="3" customWidth="1"/>
    <col min="2" max="2" width="47.28515625" style="3" customWidth="1"/>
    <col min="3" max="3" width="14.5703125" style="3" customWidth="1"/>
    <col min="4" max="4" width="14.7109375" style="3" customWidth="1"/>
    <col min="5" max="5" width="12.5703125" style="3" customWidth="1"/>
    <col min="6" max="6" width="15.42578125" style="3" customWidth="1"/>
    <col min="7" max="7" width="14.85546875" style="3" customWidth="1"/>
    <col min="8" max="8" width="13.85546875" style="3" customWidth="1"/>
    <col min="9" max="9" width="11.28515625" style="3" hidden="1" customWidth="1"/>
    <col min="10" max="10" width="12" style="3" hidden="1" customWidth="1"/>
    <col min="11" max="11" width="9.42578125" style="3" hidden="1" customWidth="1"/>
    <col min="12" max="12" width="14" style="3" customWidth="1"/>
    <col min="13" max="16384" width="9.140625" style="3"/>
  </cols>
  <sheetData>
    <row r="1" spans="1:12" ht="18.75" x14ac:dyDescent="0.3">
      <c r="A1" s="1" t="s">
        <v>69</v>
      </c>
      <c r="B1" s="189"/>
    </row>
    <row r="3" spans="1:12" ht="20.25" x14ac:dyDescent="0.3">
      <c r="A3" s="242" t="s">
        <v>286</v>
      </c>
      <c r="B3" s="242"/>
      <c r="C3" s="242"/>
      <c r="D3" s="242"/>
      <c r="E3" s="242"/>
      <c r="F3" s="242"/>
      <c r="G3" s="242"/>
      <c r="H3" s="242"/>
      <c r="I3" s="190"/>
      <c r="J3" s="190"/>
      <c r="K3" s="190"/>
    </row>
    <row r="4" spans="1:12" ht="27.75" customHeight="1" x14ac:dyDescent="0.35">
      <c r="A4" s="245" t="s">
        <v>297</v>
      </c>
      <c r="B4" s="245"/>
      <c r="C4" s="245"/>
      <c r="D4" s="245"/>
      <c r="E4" s="245"/>
      <c r="F4" s="245"/>
      <c r="G4" s="245"/>
      <c r="H4" s="245"/>
      <c r="I4" s="191"/>
      <c r="J4" s="191"/>
      <c r="K4" s="191"/>
    </row>
    <row r="5" spans="1:12" ht="31.5" customHeight="1" x14ac:dyDescent="0.25">
      <c r="G5" s="246" t="s">
        <v>287</v>
      </c>
      <c r="H5" s="246"/>
      <c r="I5" s="247"/>
      <c r="J5" s="247"/>
      <c r="K5" s="247"/>
    </row>
    <row r="6" spans="1:12" s="192" customFormat="1" ht="35.25" customHeight="1" x14ac:dyDescent="0.25">
      <c r="A6" s="248" t="s">
        <v>71</v>
      </c>
      <c r="B6" s="248" t="s">
        <v>72</v>
      </c>
      <c r="C6" s="250" t="s">
        <v>288</v>
      </c>
      <c r="D6" s="251"/>
      <c r="E6" s="252"/>
      <c r="F6" s="250" t="s">
        <v>289</v>
      </c>
      <c r="G6" s="251"/>
      <c r="H6" s="252"/>
      <c r="I6" s="250" t="s">
        <v>290</v>
      </c>
      <c r="J6" s="253"/>
      <c r="K6" s="254"/>
    </row>
    <row r="7" spans="1:12" s="192" customFormat="1" ht="70.5" customHeight="1" x14ac:dyDescent="0.25">
      <c r="A7" s="249"/>
      <c r="B7" s="249"/>
      <c r="C7" s="193" t="s">
        <v>73</v>
      </c>
      <c r="D7" s="194" t="s">
        <v>74</v>
      </c>
      <c r="E7" s="194" t="s">
        <v>75</v>
      </c>
      <c r="F7" s="193" t="s">
        <v>73</v>
      </c>
      <c r="G7" s="194" t="s">
        <v>74</v>
      </c>
      <c r="H7" s="194" t="s">
        <v>75</v>
      </c>
      <c r="I7" s="193" t="s">
        <v>73</v>
      </c>
      <c r="J7" s="194" t="s">
        <v>74</v>
      </c>
      <c r="K7" s="194" t="s">
        <v>75</v>
      </c>
    </row>
    <row r="8" spans="1:12" s="2" customFormat="1" ht="38.25" customHeight="1" x14ac:dyDescent="0.2">
      <c r="A8" s="134" t="s">
        <v>1</v>
      </c>
      <c r="B8" s="135" t="s">
        <v>261</v>
      </c>
      <c r="C8" s="136"/>
      <c r="D8" s="136"/>
      <c r="E8" s="136"/>
      <c r="F8" s="137"/>
      <c r="G8" s="137"/>
      <c r="H8" s="137"/>
      <c r="I8" s="137"/>
      <c r="J8" s="137"/>
      <c r="K8" s="137"/>
    </row>
    <row r="9" spans="1:12" ht="20.100000000000001" customHeight="1" x14ac:dyDescent="0.25">
      <c r="A9" s="138">
        <v>1</v>
      </c>
      <c r="B9" s="139" t="s">
        <v>262</v>
      </c>
      <c r="C9" s="140">
        <f>D9+E9</f>
        <v>5900</v>
      </c>
      <c r="D9" s="140">
        <v>5900</v>
      </c>
      <c r="E9" s="140"/>
      <c r="F9" s="141">
        <f>G9+H9</f>
        <v>5900</v>
      </c>
      <c r="G9" s="141">
        <f>D9</f>
        <v>5900</v>
      </c>
      <c r="H9" s="141">
        <f>E9</f>
        <v>0</v>
      </c>
      <c r="I9" s="141">
        <f>J9+K9</f>
        <v>0</v>
      </c>
      <c r="J9" s="141">
        <f>D9-G9</f>
        <v>0</v>
      </c>
      <c r="K9" s="141">
        <f>E9-H9</f>
        <v>0</v>
      </c>
      <c r="L9" s="195"/>
    </row>
    <row r="10" spans="1:12" ht="20.100000000000001" customHeight="1" x14ac:dyDescent="0.25">
      <c r="A10" s="138">
        <v>2</v>
      </c>
      <c r="B10" s="139" t="s">
        <v>263</v>
      </c>
      <c r="C10" s="140">
        <f t="shared" ref="C10:C63" si="0">D10+E10</f>
        <v>5080</v>
      </c>
      <c r="D10" s="140">
        <v>5080</v>
      </c>
      <c r="E10" s="140"/>
      <c r="F10" s="141">
        <f t="shared" ref="F10:F12" si="1">G10+H10</f>
        <v>5080</v>
      </c>
      <c r="G10" s="141">
        <f t="shared" ref="G10:H12" si="2">D10</f>
        <v>5080</v>
      </c>
      <c r="H10" s="141">
        <f t="shared" si="2"/>
        <v>0</v>
      </c>
      <c r="I10" s="141">
        <f t="shared" ref="I10:I12" si="3">J10+K10</f>
        <v>0</v>
      </c>
      <c r="J10" s="141">
        <f t="shared" ref="J10:K12" si="4">D10-G10</f>
        <v>0</v>
      </c>
      <c r="K10" s="141">
        <f t="shared" si="4"/>
        <v>0</v>
      </c>
      <c r="L10" s="195"/>
    </row>
    <row r="11" spans="1:12" ht="20.100000000000001" customHeight="1" x14ac:dyDescent="0.25">
      <c r="A11" s="138">
        <v>3</v>
      </c>
      <c r="B11" s="139" t="s">
        <v>264</v>
      </c>
      <c r="C11" s="140">
        <f t="shared" si="0"/>
        <v>820</v>
      </c>
      <c r="D11" s="140">
        <f>D9-D10</f>
        <v>820</v>
      </c>
      <c r="E11" s="140"/>
      <c r="F11" s="141">
        <f t="shared" si="1"/>
        <v>820</v>
      </c>
      <c r="G11" s="141">
        <f t="shared" si="2"/>
        <v>820</v>
      </c>
      <c r="H11" s="141">
        <f t="shared" si="2"/>
        <v>0</v>
      </c>
      <c r="I11" s="141">
        <f t="shared" si="3"/>
        <v>0</v>
      </c>
      <c r="J11" s="141">
        <f t="shared" si="4"/>
        <v>0</v>
      </c>
      <c r="K11" s="141">
        <f t="shared" si="4"/>
        <v>0</v>
      </c>
      <c r="L11" s="195"/>
    </row>
    <row r="12" spans="1:12" ht="20.100000000000001" customHeight="1" x14ac:dyDescent="0.25">
      <c r="A12" s="138"/>
      <c r="B12" s="139" t="s">
        <v>265</v>
      </c>
      <c r="C12" s="140">
        <f t="shared" si="0"/>
        <v>820</v>
      </c>
      <c r="D12" s="140">
        <f>D11</f>
        <v>820</v>
      </c>
      <c r="E12" s="140"/>
      <c r="F12" s="141">
        <f t="shared" si="1"/>
        <v>820</v>
      </c>
      <c r="G12" s="141">
        <f t="shared" si="2"/>
        <v>820</v>
      </c>
      <c r="H12" s="141">
        <f t="shared" si="2"/>
        <v>0</v>
      </c>
      <c r="I12" s="141">
        <f t="shared" si="3"/>
        <v>0</v>
      </c>
      <c r="J12" s="141">
        <f t="shared" si="4"/>
        <v>0</v>
      </c>
      <c r="K12" s="141">
        <f t="shared" si="4"/>
        <v>0</v>
      </c>
      <c r="L12" s="195"/>
    </row>
    <row r="13" spans="1:12" s="197" customFormat="1" ht="20.100000000000001" customHeight="1" x14ac:dyDescent="0.25">
      <c r="A13" s="142" t="s">
        <v>2</v>
      </c>
      <c r="B13" s="143" t="s">
        <v>40</v>
      </c>
      <c r="C13" s="144">
        <f>C14+C16</f>
        <v>4454783</v>
      </c>
      <c r="D13" s="144">
        <f t="shared" ref="D13:E13" si="5">D14+D16</f>
        <v>4255863</v>
      </c>
      <c r="E13" s="144">
        <f t="shared" si="5"/>
        <v>198920</v>
      </c>
      <c r="F13" s="144">
        <f>G13+H13</f>
        <v>4454783</v>
      </c>
      <c r="G13" s="144">
        <f>G14+G16</f>
        <v>4255863</v>
      </c>
      <c r="H13" s="144">
        <f t="shared" ref="H13:K13" si="6">H14+H16</f>
        <v>198920</v>
      </c>
      <c r="I13" s="144">
        <f>J13+K13</f>
        <v>0</v>
      </c>
      <c r="J13" s="144">
        <f t="shared" si="6"/>
        <v>0</v>
      </c>
      <c r="K13" s="144">
        <f t="shared" si="6"/>
        <v>0</v>
      </c>
      <c r="L13" s="196">
        <f>I13+F13</f>
        <v>4454783</v>
      </c>
    </row>
    <row r="14" spans="1:12" s="2" customFormat="1" ht="20.100000000000001" customHeight="1" x14ac:dyDescent="0.2">
      <c r="A14" s="142" t="s">
        <v>0</v>
      </c>
      <c r="B14" s="143" t="s">
        <v>266</v>
      </c>
      <c r="C14" s="144">
        <f t="shared" si="0"/>
        <v>384700</v>
      </c>
      <c r="D14" s="144">
        <f>D15</f>
        <v>246700</v>
      </c>
      <c r="E14" s="144">
        <f>E15</f>
        <v>138000</v>
      </c>
      <c r="F14" s="144">
        <f t="shared" ref="F14:F15" si="7">G14+H14</f>
        <v>384700</v>
      </c>
      <c r="G14" s="145">
        <f>G15</f>
        <v>246700</v>
      </c>
      <c r="H14" s="145">
        <f>H15</f>
        <v>138000</v>
      </c>
      <c r="I14" s="144">
        <f>J14+K14</f>
        <v>0</v>
      </c>
      <c r="J14" s="145">
        <f>J15</f>
        <v>0</v>
      </c>
      <c r="K14" s="145">
        <f>K15</f>
        <v>0</v>
      </c>
    </row>
    <row r="15" spans="1:12" s="195" customFormat="1" ht="20.100000000000001" customHeight="1" x14ac:dyDescent="0.25">
      <c r="A15" s="138"/>
      <c r="B15" s="139" t="s">
        <v>76</v>
      </c>
      <c r="C15" s="140">
        <f t="shared" si="0"/>
        <v>384700</v>
      </c>
      <c r="D15" s="140">
        <v>246700</v>
      </c>
      <c r="E15" s="140">
        <v>138000</v>
      </c>
      <c r="F15" s="140">
        <f t="shared" si="7"/>
        <v>384700</v>
      </c>
      <c r="G15" s="146">
        <f>D15</f>
        <v>246700</v>
      </c>
      <c r="H15" s="146">
        <f>E15</f>
        <v>138000</v>
      </c>
      <c r="I15" s="146">
        <f>J15+K15</f>
        <v>0</v>
      </c>
      <c r="J15" s="146">
        <f>D15-G15</f>
        <v>0</v>
      </c>
      <c r="K15" s="146">
        <f>E15-H15</f>
        <v>0</v>
      </c>
    </row>
    <row r="16" spans="1:12" s="197" customFormat="1" ht="20.100000000000001" customHeight="1" x14ac:dyDescent="0.25">
      <c r="A16" s="142" t="s">
        <v>4</v>
      </c>
      <c r="B16" s="143" t="s">
        <v>7</v>
      </c>
      <c r="C16" s="144">
        <f t="shared" ref="C16:K16" si="8">C17+C28+C30+C35+C38+C43+C55+C60</f>
        <v>4070083</v>
      </c>
      <c r="D16" s="144">
        <f t="shared" si="8"/>
        <v>4009163</v>
      </c>
      <c r="E16" s="144">
        <f t="shared" si="8"/>
        <v>60920</v>
      </c>
      <c r="F16" s="144">
        <f t="shared" si="8"/>
        <v>4070083</v>
      </c>
      <c r="G16" s="144">
        <f t="shared" si="8"/>
        <v>4009163</v>
      </c>
      <c r="H16" s="144">
        <f t="shared" si="8"/>
        <v>60920</v>
      </c>
      <c r="I16" s="144">
        <f t="shared" si="8"/>
        <v>0</v>
      </c>
      <c r="J16" s="144">
        <f t="shared" si="8"/>
        <v>0</v>
      </c>
      <c r="K16" s="144">
        <f t="shared" si="8"/>
        <v>0</v>
      </c>
      <c r="L16" s="196">
        <f>C16-F16</f>
        <v>0</v>
      </c>
    </row>
    <row r="17" spans="1:12" s="2" customFormat="1" ht="24.75" customHeight="1" x14ac:dyDescent="0.2">
      <c r="A17" s="142">
        <v>1</v>
      </c>
      <c r="B17" s="143" t="s">
        <v>250</v>
      </c>
      <c r="C17" s="144">
        <f t="shared" si="0"/>
        <v>659080</v>
      </c>
      <c r="D17" s="144">
        <f>D18+D20+D25</f>
        <v>659080</v>
      </c>
      <c r="E17" s="144"/>
      <c r="F17" s="147">
        <f>G17+H17</f>
        <v>659080</v>
      </c>
      <c r="G17" s="147">
        <f>G18+G20+G25</f>
        <v>659080</v>
      </c>
      <c r="H17" s="147">
        <v>0</v>
      </c>
      <c r="I17" s="147">
        <f>J17+K17</f>
        <v>0</v>
      </c>
      <c r="J17" s="147">
        <f t="shared" ref="J17:K63" si="9">D17-G17</f>
        <v>0</v>
      </c>
      <c r="K17" s="147">
        <f t="shared" si="9"/>
        <v>0</v>
      </c>
      <c r="L17" s="198">
        <f>D17-G17</f>
        <v>0</v>
      </c>
    </row>
    <row r="18" spans="1:12" s="200" customFormat="1" ht="16.5" x14ac:dyDescent="0.2">
      <c r="A18" s="138" t="s">
        <v>22</v>
      </c>
      <c r="B18" s="139" t="s">
        <v>249</v>
      </c>
      <c r="C18" s="140">
        <f t="shared" si="0"/>
        <v>555480</v>
      </c>
      <c r="D18" s="140">
        <f>545480+10000</f>
        <v>555480</v>
      </c>
      <c r="E18" s="140"/>
      <c r="F18" s="146">
        <f t="shared" ref="F18:F60" si="10">G18+H18</f>
        <v>555480</v>
      </c>
      <c r="G18" s="146">
        <f>D18</f>
        <v>555480</v>
      </c>
      <c r="H18" s="146">
        <f>E18</f>
        <v>0</v>
      </c>
      <c r="I18" s="146">
        <f t="shared" ref="I18:I63" si="11">J18+K18</f>
        <v>0</v>
      </c>
      <c r="J18" s="146">
        <f t="shared" si="9"/>
        <v>0</v>
      </c>
      <c r="K18" s="146">
        <f t="shared" si="9"/>
        <v>0</v>
      </c>
      <c r="L18" s="199">
        <f>I18+F18</f>
        <v>555480</v>
      </c>
    </row>
    <row r="19" spans="1:12" s="202" customFormat="1" ht="33" x14ac:dyDescent="0.2">
      <c r="A19" s="148"/>
      <c r="B19" s="149" t="s">
        <v>251</v>
      </c>
      <c r="C19" s="150">
        <f t="shared" si="0"/>
        <v>18700</v>
      </c>
      <c r="D19" s="150">
        <v>18700</v>
      </c>
      <c r="E19" s="150"/>
      <c r="F19" s="151"/>
      <c r="G19" s="152">
        <f t="shared" ref="G19:H63" si="12">D19</f>
        <v>18700</v>
      </c>
      <c r="H19" s="152">
        <f t="shared" si="12"/>
        <v>0</v>
      </c>
      <c r="I19" s="151">
        <f t="shared" si="11"/>
        <v>0</v>
      </c>
      <c r="J19" s="152">
        <f t="shared" si="9"/>
        <v>0</v>
      </c>
      <c r="K19" s="152">
        <f t="shared" si="9"/>
        <v>0</v>
      </c>
      <c r="L19" s="201"/>
    </row>
    <row r="20" spans="1:12" s="200" customFormat="1" ht="33" x14ac:dyDescent="0.2">
      <c r="A20" s="203" t="s">
        <v>25</v>
      </c>
      <c r="B20" s="204" t="s">
        <v>252</v>
      </c>
      <c r="C20" s="205">
        <f t="shared" si="0"/>
        <v>5000</v>
      </c>
      <c r="D20" s="205">
        <v>5000</v>
      </c>
      <c r="E20" s="205"/>
      <c r="F20" s="206"/>
      <c r="G20" s="207">
        <f t="shared" si="12"/>
        <v>5000</v>
      </c>
      <c r="H20" s="207">
        <f t="shared" si="12"/>
        <v>0</v>
      </c>
      <c r="I20" s="206">
        <f t="shared" si="11"/>
        <v>0</v>
      </c>
      <c r="J20" s="207">
        <f t="shared" si="9"/>
        <v>0</v>
      </c>
      <c r="K20" s="207">
        <f t="shared" si="9"/>
        <v>0</v>
      </c>
    </row>
    <row r="21" spans="1:12" ht="73.5" customHeight="1" x14ac:dyDescent="0.25">
      <c r="A21" s="208"/>
      <c r="B21" s="209" t="s">
        <v>267</v>
      </c>
      <c r="C21" s="210">
        <f t="shared" si="0"/>
        <v>3000</v>
      </c>
      <c r="D21" s="211">
        <v>3000</v>
      </c>
      <c r="E21" s="212"/>
      <c r="F21" s="213"/>
      <c r="G21" s="214">
        <f t="shared" si="12"/>
        <v>3000</v>
      </c>
      <c r="H21" s="214">
        <f t="shared" si="12"/>
        <v>0</v>
      </c>
      <c r="I21" s="213">
        <f t="shared" si="11"/>
        <v>0</v>
      </c>
      <c r="J21" s="214">
        <f t="shared" si="9"/>
        <v>0</v>
      </c>
      <c r="K21" s="214">
        <f t="shared" si="9"/>
        <v>0</v>
      </c>
      <c r="L21" s="215"/>
    </row>
    <row r="22" spans="1:12" s="217" customFormat="1" ht="34.5" customHeight="1" x14ac:dyDescent="0.25">
      <c r="A22" s="148"/>
      <c r="B22" s="149" t="s">
        <v>225</v>
      </c>
      <c r="C22" s="150">
        <f t="shared" si="0"/>
        <v>3000</v>
      </c>
      <c r="D22" s="153">
        <v>3000</v>
      </c>
      <c r="E22" s="150"/>
      <c r="F22" s="151"/>
      <c r="G22" s="152">
        <f t="shared" si="12"/>
        <v>3000</v>
      </c>
      <c r="H22" s="152">
        <f t="shared" si="12"/>
        <v>0</v>
      </c>
      <c r="I22" s="151">
        <f t="shared" si="11"/>
        <v>0</v>
      </c>
      <c r="J22" s="152">
        <f t="shared" si="9"/>
        <v>0</v>
      </c>
      <c r="K22" s="152">
        <f t="shared" si="9"/>
        <v>0</v>
      </c>
      <c r="L22" s="216"/>
    </row>
    <row r="23" spans="1:12" s="217" customFormat="1" ht="71.25" customHeight="1" x14ac:dyDescent="0.25">
      <c r="A23" s="148"/>
      <c r="B23" s="149" t="s">
        <v>237</v>
      </c>
      <c r="C23" s="150">
        <f t="shared" si="0"/>
        <v>2000</v>
      </c>
      <c r="D23" s="150">
        <v>2000</v>
      </c>
      <c r="E23" s="150"/>
      <c r="F23" s="151"/>
      <c r="G23" s="152">
        <f t="shared" si="12"/>
        <v>2000</v>
      </c>
      <c r="H23" s="152">
        <f t="shared" si="12"/>
        <v>0</v>
      </c>
      <c r="I23" s="151">
        <f t="shared" si="11"/>
        <v>0</v>
      </c>
      <c r="J23" s="152">
        <f t="shared" si="9"/>
        <v>0</v>
      </c>
      <c r="K23" s="152">
        <f t="shared" si="9"/>
        <v>0</v>
      </c>
    </row>
    <row r="24" spans="1:12" s="217" customFormat="1" ht="134.25" customHeight="1" x14ac:dyDescent="0.25">
      <c r="A24" s="148"/>
      <c r="B24" s="149" t="s">
        <v>226</v>
      </c>
      <c r="C24" s="150">
        <f t="shared" si="0"/>
        <v>2000</v>
      </c>
      <c r="D24" s="150">
        <v>2000</v>
      </c>
      <c r="E24" s="150"/>
      <c r="F24" s="151"/>
      <c r="G24" s="152">
        <f t="shared" si="12"/>
        <v>2000</v>
      </c>
      <c r="H24" s="152">
        <f t="shared" si="12"/>
        <v>0</v>
      </c>
      <c r="I24" s="151">
        <f t="shared" si="11"/>
        <v>0</v>
      </c>
      <c r="J24" s="152">
        <f t="shared" si="9"/>
        <v>0</v>
      </c>
      <c r="K24" s="152">
        <f t="shared" si="9"/>
        <v>0</v>
      </c>
    </row>
    <row r="25" spans="1:12" s="218" customFormat="1" ht="41.25" customHeight="1" x14ac:dyDescent="0.2">
      <c r="A25" s="138" t="s">
        <v>77</v>
      </c>
      <c r="B25" s="139" t="s">
        <v>253</v>
      </c>
      <c r="C25" s="140">
        <f t="shared" si="0"/>
        <v>98600</v>
      </c>
      <c r="D25" s="140">
        <v>98600</v>
      </c>
      <c r="E25" s="150"/>
      <c r="F25" s="147"/>
      <c r="G25" s="146">
        <f t="shared" si="12"/>
        <v>98600</v>
      </c>
      <c r="H25" s="146">
        <f t="shared" si="12"/>
        <v>0</v>
      </c>
      <c r="I25" s="206">
        <f t="shared" si="11"/>
        <v>0</v>
      </c>
      <c r="J25" s="207">
        <f t="shared" si="9"/>
        <v>0</v>
      </c>
      <c r="K25" s="207">
        <f t="shared" si="9"/>
        <v>0</v>
      </c>
    </row>
    <row r="26" spans="1:12" s="218" customFormat="1" ht="36" customHeight="1" x14ac:dyDescent="0.2">
      <c r="A26" s="148"/>
      <c r="B26" s="149" t="s">
        <v>94</v>
      </c>
      <c r="C26" s="150">
        <f t="shared" si="0"/>
        <v>98000</v>
      </c>
      <c r="D26" s="150">
        <v>98000</v>
      </c>
      <c r="E26" s="150"/>
      <c r="F26" s="151"/>
      <c r="G26" s="152">
        <f t="shared" si="12"/>
        <v>98000</v>
      </c>
      <c r="H26" s="152">
        <f t="shared" si="12"/>
        <v>0</v>
      </c>
      <c r="I26" s="219">
        <f t="shared" si="11"/>
        <v>0</v>
      </c>
      <c r="J26" s="220">
        <f t="shared" si="9"/>
        <v>0</v>
      </c>
      <c r="K26" s="220">
        <f t="shared" si="9"/>
        <v>0</v>
      </c>
    </row>
    <row r="27" spans="1:12" s="218" customFormat="1" ht="35.25" customHeight="1" x14ac:dyDescent="0.2">
      <c r="A27" s="154"/>
      <c r="B27" s="155" t="s">
        <v>95</v>
      </c>
      <c r="C27" s="156">
        <f t="shared" si="0"/>
        <v>600</v>
      </c>
      <c r="D27" s="156">
        <v>600</v>
      </c>
      <c r="E27" s="156"/>
      <c r="F27" s="221"/>
      <c r="G27" s="157">
        <f t="shared" si="12"/>
        <v>600</v>
      </c>
      <c r="H27" s="157">
        <f t="shared" si="12"/>
        <v>0</v>
      </c>
      <c r="I27" s="151">
        <f t="shared" si="11"/>
        <v>0</v>
      </c>
      <c r="J27" s="152">
        <f t="shared" si="9"/>
        <v>0</v>
      </c>
      <c r="K27" s="152">
        <f t="shared" si="9"/>
        <v>0</v>
      </c>
    </row>
    <row r="28" spans="1:12" s="202" customFormat="1" ht="24" customHeight="1" x14ac:dyDescent="0.2">
      <c r="A28" s="222">
        <v>2</v>
      </c>
      <c r="B28" s="223" t="s">
        <v>254</v>
      </c>
      <c r="C28" s="224">
        <f t="shared" si="0"/>
        <v>358950</v>
      </c>
      <c r="D28" s="224">
        <v>358950</v>
      </c>
      <c r="E28" s="224"/>
      <c r="F28" s="213">
        <f t="shared" si="10"/>
        <v>358950</v>
      </c>
      <c r="G28" s="213">
        <f t="shared" si="12"/>
        <v>358950</v>
      </c>
      <c r="H28" s="213">
        <f t="shared" si="12"/>
        <v>0</v>
      </c>
      <c r="I28" s="147">
        <f t="shared" si="11"/>
        <v>0</v>
      </c>
      <c r="J28" s="147">
        <f t="shared" si="9"/>
        <v>0</v>
      </c>
      <c r="K28" s="147">
        <f t="shared" si="9"/>
        <v>0</v>
      </c>
    </row>
    <row r="29" spans="1:12" s="217" customFormat="1" ht="37.5" customHeight="1" x14ac:dyDescent="0.25">
      <c r="A29" s="148" t="s">
        <v>78</v>
      </c>
      <c r="B29" s="149" t="s">
        <v>255</v>
      </c>
      <c r="C29" s="150">
        <f t="shared" si="0"/>
        <v>176130</v>
      </c>
      <c r="D29" s="150">
        <v>176130</v>
      </c>
      <c r="E29" s="150"/>
      <c r="F29" s="151"/>
      <c r="G29" s="152">
        <f t="shared" si="12"/>
        <v>176130</v>
      </c>
      <c r="H29" s="152">
        <f t="shared" si="12"/>
        <v>0</v>
      </c>
      <c r="I29" s="151">
        <f t="shared" si="11"/>
        <v>0</v>
      </c>
      <c r="J29" s="152">
        <f t="shared" si="9"/>
        <v>0</v>
      </c>
      <c r="K29" s="152">
        <f t="shared" si="9"/>
        <v>0</v>
      </c>
    </row>
    <row r="30" spans="1:12" s="225" customFormat="1" ht="22.5" customHeight="1" x14ac:dyDescent="0.25">
      <c r="A30" s="142">
        <v>3</v>
      </c>
      <c r="B30" s="143" t="s">
        <v>256</v>
      </c>
      <c r="C30" s="144">
        <f t="shared" si="0"/>
        <v>43000</v>
      </c>
      <c r="D30" s="144">
        <v>43000</v>
      </c>
      <c r="E30" s="144"/>
      <c r="F30" s="147">
        <f t="shared" si="10"/>
        <v>43000</v>
      </c>
      <c r="G30" s="147">
        <f t="shared" si="12"/>
        <v>43000</v>
      </c>
      <c r="H30" s="147">
        <f t="shared" si="12"/>
        <v>0</v>
      </c>
      <c r="I30" s="147">
        <f t="shared" si="11"/>
        <v>0</v>
      </c>
      <c r="J30" s="147">
        <f t="shared" si="9"/>
        <v>0</v>
      </c>
      <c r="K30" s="147">
        <f t="shared" si="9"/>
        <v>0</v>
      </c>
    </row>
    <row r="31" spans="1:12" s="226" customFormat="1" ht="16.5" x14ac:dyDescent="0.25">
      <c r="A31" s="138" t="s">
        <v>38</v>
      </c>
      <c r="B31" s="139" t="s">
        <v>7</v>
      </c>
      <c r="C31" s="140">
        <f t="shared" si="0"/>
        <v>10000</v>
      </c>
      <c r="D31" s="140">
        <v>10000</v>
      </c>
      <c r="E31" s="150"/>
      <c r="F31" s="147"/>
      <c r="G31" s="146">
        <f t="shared" si="12"/>
        <v>10000</v>
      </c>
      <c r="H31" s="146">
        <f t="shared" si="12"/>
        <v>0</v>
      </c>
      <c r="I31" s="206">
        <f t="shared" si="11"/>
        <v>0</v>
      </c>
      <c r="J31" s="207">
        <f t="shared" si="9"/>
        <v>0</v>
      </c>
      <c r="K31" s="207">
        <f t="shared" si="9"/>
        <v>0</v>
      </c>
    </row>
    <row r="32" spans="1:12" s="226" customFormat="1" ht="27.75" customHeight="1" x14ac:dyDescent="0.25">
      <c r="A32" s="138" t="s">
        <v>39</v>
      </c>
      <c r="B32" s="139" t="s">
        <v>90</v>
      </c>
      <c r="C32" s="140">
        <f t="shared" si="0"/>
        <v>33000</v>
      </c>
      <c r="D32" s="140">
        <v>33000</v>
      </c>
      <c r="E32" s="150"/>
      <c r="F32" s="147"/>
      <c r="G32" s="146">
        <f t="shared" si="12"/>
        <v>33000</v>
      </c>
      <c r="H32" s="146">
        <f t="shared" si="12"/>
        <v>0</v>
      </c>
      <c r="I32" s="213">
        <f t="shared" si="11"/>
        <v>0</v>
      </c>
      <c r="J32" s="214">
        <f t="shared" si="9"/>
        <v>0</v>
      </c>
      <c r="K32" s="214">
        <f t="shared" si="9"/>
        <v>0</v>
      </c>
    </row>
    <row r="33" spans="1:12" s="226" customFormat="1" ht="20.25" customHeight="1" x14ac:dyDescent="0.25">
      <c r="A33" s="148"/>
      <c r="B33" s="149" t="s">
        <v>91</v>
      </c>
      <c r="C33" s="150">
        <f t="shared" si="0"/>
        <v>32000</v>
      </c>
      <c r="D33" s="150">
        <v>32000</v>
      </c>
      <c r="E33" s="150"/>
      <c r="F33" s="151"/>
      <c r="G33" s="152">
        <f t="shared" si="12"/>
        <v>32000</v>
      </c>
      <c r="H33" s="152">
        <f t="shared" si="12"/>
        <v>0</v>
      </c>
      <c r="I33" s="151">
        <f t="shared" si="11"/>
        <v>0</v>
      </c>
      <c r="J33" s="152">
        <f t="shared" si="9"/>
        <v>0</v>
      </c>
      <c r="K33" s="152">
        <f t="shared" si="9"/>
        <v>0</v>
      </c>
    </row>
    <row r="34" spans="1:12" s="226" customFormat="1" ht="52.5" customHeight="1" x14ac:dyDescent="0.25">
      <c r="A34" s="148"/>
      <c r="B34" s="149" t="s">
        <v>227</v>
      </c>
      <c r="C34" s="150">
        <f t="shared" si="0"/>
        <v>1000</v>
      </c>
      <c r="D34" s="150">
        <v>1000</v>
      </c>
      <c r="E34" s="150"/>
      <c r="F34" s="151"/>
      <c r="G34" s="152">
        <f t="shared" si="12"/>
        <v>1000</v>
      </c>
      <c r="H34" s="152">
        <f t="shared" si="12"/>
        <v>0</v>
      </c>
      <c r="I34" s="151">
        <f t="shared" si="11"/>
        <v>0</v>
      </c>
      <c r="J34" s="152">
        <f t="shared" si="9"/>
        <v>0</v>
      </c>
      <c r="K34" s="152">
        <f t="shared" si="9"/>
        <v>0</v>
      </c>
    </row>
    <row r="35" spans="1:12" s="227" customFormat="1" ht="21.75" customHeight="1" x14ac:dyDescent="0.25">
      <c r="A35" s="142">
        <v>4</v>
      </c>
      <c r="B35" s="143" t="s">
        <v>257</v>
      </c>
      <c r="C35" s="144">
        <f t="shared" si="0"/>
        <v>2300</v>
      </c>
      <c r="D35" s="144">
        <v>2300</v>
      </c>
      <c r="E35" s="144"/>
      <c r="F35" s="147">
        <f t="shared" si="10"/>
        <v>2300</v>
      </c>
      <c r="G35" s="147">
        <f t="shared" si="12"/>
        <v>2300</v>
      </c>
      <c r="H35" s="147">
        <f t="shared" si="12"/>
        <v>0</v>
      </c>
      <c r="I35" s="147">
        <f t="shared" si="11"/>
        <v>0</v>
      </c>
      <c r="J35" s="147">
        <f t="shared" si="9"/>
        <v>0</v>
      </c>
      <c r="K35" s="147">
        <f t="shared" si="9"/>
        <v>0</v>
      </c>
    </row>
    <row r="36" spans="1:12" s="226" customFormat="1" ht="16.5" x14ac:dyDescent="0.25">
      <c r="A36" s="138" t="s">
        <v>51</v>
      </c>
      <c r="B36" s="139" t="s">
        <v>7</v>
      </c>
      <c r="C36" s="140">
        <f t="shared" si="0"/>
        <v>300</v>
      </c>
      <c r="D36" s="140">
        <v>300</v>
      </c>
      <c r="E36" s="140"/>
      <c r="F36" s="147"/>
      <c r="G36" s="146">
        <f t="shared" si="12"/>
        <v>300</v>
      </c>
      <c r="H36" s="146">
        <f t="shared" si="12"/>
        <v>0</v>
      </c>
      <c r="I36" s="147">
        <f t="shared" si="11"/>
        <v>0</v>
      </c>
      <c r="J36" s="146">
        <f t="shared" si="9"/>
        <v>0</v>
      </c>
      <c r="K36" s="146">
        <f t="shared" si="9"/>
        <v>0</v>
      </c>
    </row>
    <row r="37" spans="1:12" s="226" customFormat="1" ht="26.25" customHeight="1" x14ac:dyDescent="0.25">
      <c r="A37" s="138" t="s">
        <v>52</v>
      </c>
      <c r="B37" s="139" t="s">
        <v>228</v>
      </c>
      <c r="C37" s="140">
        <f t="shared" si="0"/>
        <v>2000</v>
      </c>
      <c r="D37" s="140">
        <v>2000</v>
      </c>
      <c r="E37" s="140"/>
      <c r="F37" s="147"/>
      <c r="G37" s="146">
        <f t="shared" si="12"/>
        <v>2000</v>
      </c>
      <c r="H37" s="146">
        <f t="shared" si="12"/>
        <v>0</v>
      </c>
      <c r="I37" s="147">
        <f t="shared" si="11"/>
        <v>0</v>
      </c>
      <c r="J37" s="146">
        <f t="shared" si="9"/>
        <v>0</v>
      </c>
      <c r="K37" s="146">
        <f t="shared" si="9"/>
        <v>0</v>
      </c>
    </row>
    <row r="38" spans="1:12" s="227" customFormat="1" ht="16.5" x14ac:dyDescent="0.25">
      <c r="A38" s="142">
        <v>5</v>
      </c>
      <c r="B38" s="143" t="s">
        <v>9</v>
      </c>
      <c r="C38" s="144">
        <f t="shared" si="0"/>
        <v>23843</v>
      </c>
      <c r="D38" s="144">
        <v>23843</v>
      </c>
      <c r="E38" s="144"/>
      <c r="F38" s="147">
        <f t="shared" si="10"/>
        <v>23843</v>
      </c>
      <c r="G38" s="147">
        <f t="shared" si="12"/>
        <v>23843</v>
      </c>
      <c r="H38" s="147">
        <f t="shared" si="12"/>
        <v>0</v>
      </c>
      <c r="I38" s="147">
        <f t="shared" si="11"/>
        <v>0</v>
      </c>
      <c r="J38" s="147">
        <f t="shared" si="9"/>
        <v>0</v>
      </c>
      <c r="K38" s="147">
        <f t="shared" si="9"/>
        <v>0</v>
      </c>
    </row>
    <row r="39" spans="1:12" s="228" customFormat="1" ht="16.5" x14ac:dyDescent="0.25">
      <c r="A39" s="138" t="s">
        <v>54</v>
      </c>
      <c r="B39" s="139" t="s">
        <v>7</v>
      </c>
      <c r="C39" s="140">
        <f t="shared" si="0"/>
        <v>15730</v>
      </c>
      <c r="D39" s="140">
        <v>15730</v>
      </c>
      <c r="E39" s="150"/>
      <c r="F39" s="147"/>
      <c r="G39" s="146">
        <f t="shared" si="12"/>
        <v>15730</v>
      </c>
      <c r="H39" s="146">
        <f t="shared" si="12"/>
        <v>0</v>
      </c>
      <c r="I39" s="147">
        <f t="shared" si="11"/>
        <v>0</v>
      </c>
      <c r="J39" s="146">
        <f t="shared" si="9"/>
        <v>0</v>
      </c>
      <c r="K39" s="146">
        <f t="shared" si="9"/>
        <v>0</v>
      </c>
    </row>
    <row r="40" spans="1:12" s="228" customFormat="1" ht="42" customHeight="1" x14ac:dyDescent="0.25">
      <c r="A40" s="138" t="s">
        <v>55</v>
      </c>
      <c r="B40" s="139" t="s">
        <v>229</v>
      </c>
      <c r="C40" s="140">
        <f t="shared" si="0"/>
        <v>8113</v>
      </c>
      <c r="D40" s="140">
        <v>8113</v>
      </c>
      <c r="E40" s="150"/>
      <c r="F40" s="147"/>
      <c r="G40" s="146">
        <f t="shared" si="12"/>
        <v>8113</v>
      </c>
      <c r="H40" s="146">
        <f t="shared" si="12"/>
        <v>0</v>
      </c>
      <c r="I40" s="147">
        <f t="shared" si="11"/>
        <v>0</v>
      </c>
      <c r="J40" s="146">
        <f t="shared" si="9"/>
        <v>0</v>
      </c>
      <c r="K40" s="146">
        <f t="shared" si="9"/>
        <v>0</v>
      </c>
    </row>
    <row r="41" spans="1:12" s="231" customFormat="1" ht="66" x14ac:dyDescent="0.25">
      <c r="A41" s="154"/>
      <c r="B41" s="155" t="s">
        <v>230</v>
      </c>
      <c r="C41" s="156">
        <f t="shared" si="0"/>
        <v>1000</v>
      </c>
      <c r="D41" s="156">
        <v>1000</v>
      </c>
      <c r="E41" s="229"/>
      <c r="F41" s="221"/>
      <c r="G41" s="157">
        <f t="shared" si="12"/>
        <v>1000</v>
      </c>
      <c r="H41" s="157">
        <f t="shared" si="12"/>
        <v>0</v>
      </c>
      <c r="I41" s="151">
        <f t="shared" si="11"/>
        <v>0</v>
      </c>
      <c r="J41" s="152">
        <f t="shared" si="9"/>
        <v>0</v>
      </c>
      <c r="K41" s="152">
        <f t="shared" si="9"/>
        <v>0</v>
      </c>
      <c r="L41" s="230"/>
    </row>
    <row r="42" spans="1:12" s="217" customFormat="1" ht="75" customHeight="1" x14ac:dyDescent="0.25">
      <c r="A42" s="208"/>
      <c r="B42" s="232" t="s">
        <v>231</v>
      </c>
      <c r="C42" s="212">
        <f t="shared" si="0"/>
        <v>7113</v>
      </c>
      <c r="D42" s="212">
        <v>7113</v>
      </c>
      <c r="E42" s="233"/>
      <c r="F42" s="219"/>
      <c r="G42" s="220">
        <f t="shared" si="12"/>
        <v>7113</v>
      </c>
      <c r="H42" s="220">
        <f t="shared" si="12"/>
        <v>0</v>
      </c>
      <c r="I42" s="151">
        <f t="shared" si="11"/>
        <v>0</v>
      </c>
      <c r="J42" s="152">
        <f t="shared" si="9"/>
        <v>0</v>
      </c>
      <c r="K42" s="152">
        <f t="shared" si="9"/>
        <v>0</v>
      </c>
    </row>
    <row r="43" spans="1:12" s="197" customFormat="1" ht="16.5" x14ac:dyDescent="0.25">
      <c r="A43" s="142">
        <v>6</v>
      </c>
      <c r="B43" s="143" t="s">
        <v>258</v>
      </c>
      <c r="C43" s="144">
        <f t="shared" si="0"/>
        <v>832330</v>
      </c>
      <c r="D43" s="144">
        <v>771410</v>
      </c>
      <c r="E43" s="144">
        <v>60920</v>
      </c>
      <c r="F43" s="147">
        <f t="shared" si="10"/>
        <v>832330</v>
      </c>
      <c r="G43" s="147">
        <f t="shared" si="12"/>
        <v>771410</v>
      </c>
      <c r="H43" s="147">
        <f t="shared" si="12"/>
        <v>60920</v>
      </c>
      <c r="I43" s="147">
        <f t="shared" si="11"/>
        <v>0</v>
      </c>
      <c r="J43" s="147">
        <f t="shared" si="9"/>
        <v>0</v>
      </c>
      <c r="K43" s="147">
        <f t="shared" si="9"/>
        <v>0</v>
      </c>
      <c r="L43" s="196">
        <f>D43-G43</f>
        <v>0</v>
      </c>
    </row>
    <row r="44" spans="1:12" s="195" customFormat="1" ht="16.5" x14ac:dyDescent="0.25">
      <c r="A44" s="138" t="s">
        <v>56</v>
      </c>
      <c r="B44" s="139" t="s">
        <v>7</v>
      </c>
      <c r="C44" s="140">
        <f t="shared" si="0"/>
        <v>825330</v>
      </c>
      <c r="D44" s="140">
        <v>764410</v>
      </c>
      <c r="E44" s="140">
        <v>60920</v>
      </c>
      <c r="F44" s="146">
        <f t="shared" si="10"/>
        <v>825330</v>
      </c>
      <c r="G44" s="146">
        <f t="shared" si="12"/>
        <v>764410</v>
      </c>
      <c r="H44" s="146">
        <f t="shared" si="12"/>
        <v>60920</v>
      </c>
      <c r="I44" s="207">
        <f t="shared" si="11"/>
        <v>0</v>
      </c>
      <c r="J44" s="207">
        <f t="shared" si="9"/>
        <v>0</v>
      </c>
      <c r="K44" s="207">
        <f t="shared" si="9"/>
        <v>0</v>
      </c>
    </row>
    <row r="45" spans="1:12" s="217" customFormat="1" ht="36.75" customHeight="1" x14ac:dyDescent="0.25">
      <c r="A45" s="148"/>
      <c r="B45" s="149" t="s">
        <v>268</v>
      </c>
      <c r="C45" s="150">
        <f t="shared" si="0"/>
        <v>180000</v>
      </c>
      <c r="D45" s="150">
        <v>180000</v>
      </c>
      <c r="E45" s="150"/>
      <c r="F45" s="152">
        <f>G45</f>
        <v>180000</v>
      </c>
      <c r="G45" s="152">
        <f t="shared" si="12"/>
        <v>180000</v>
      </c>
      <c r="H45" s="152">
        <f t="shared" si="12"/>
        <v>0</v>
      </c>
      <c r="I45" s="220">
        <f t="shared" si="11"/>
        <v>0</v>
      </c>
      <c r="J45" s="220">
        <f t="shared" si="9"/>
        <v>0</v>
      </c>
      <c r="K45" s="220">
        <f t="shared" si="9"/>
        <v>0</v>
      </c>
    </row>
    <row r="46" spans="1:12" s="217" customFormat="1" ht="27" customHeight="1" x14ac:dyDescent="0.25">
      <c r="A46" s="148"/>
      <c r="B46" s="149" t="s">
        <v>269</v>
      </c>
      <c r="C46" s="150">
        <f t="shared" si="0"/>
        <v>150000</v>
      </c>
      <c r="D46" s="150">
        <v>150000</v>
      </c>
      <c r="E46" s="150"/>
      <c r="F46" s="152">
        <f t="shared" ref="F46:F52" si="13">G46</f>
        <v>150000</v>
      </c>
      <c r="G46" s="152">
        <f t="shared" si="12"/>
        <v>150000</v>
      </c>
      <c r="H46" s="152">
        <f t="shared" si="12"/>
        <v>0</v>
      </c>
      <c r="I46" s="152">
        <f t="shared" si="11"/>
        <v>0</v>
      </c>
      <c r="J46" s="152">
        <f t="shared" si="9"/>
        <v>0</v>
      </c>
      <c r="K46" s="152">
        <f t="shared" si="9"/>
        <v>0</v>
      </c>
    </row>
    <row r="47" spans="1:12" s="217" customFormat="1" ht="28.5" customHeight="1" x14ac:dyDescent="0.25">
      <c r="A47" s="148"/>
      <c r="B47" s="149" t="s">
        <v>270</v>
      </c>
      <c r="C47" s="150">
        <f t="shared" si="0"/>
        <v>136000</v>
      </c>
      <c r="D47" s="150">
        <v>136000</v>
      </c>
      <c r="E47" s="150"/>
      <c r="F47" s="152">
        <f t="shared" si="13"/>
        <v>136000</v>
      </c>
      <c r="G47" s="152">
        <f t="shared" si="12"/>
        <v>136000</v>
      </c>
      <c r="H47" s="152">
        <f t="shared" si="12"/>
        <v>0</v>
      </c>
      <c r="I47" s="152">
        <f t="shared" si="11"/>
        <v>0</v>
      </c>
      <c r="J47" s="152">
        <f t="shared" si="9"/>
        <v>0</v>
      </c>
      <c r="K47" s="152">
        <f t="shared" si="9"/>
        <v>0</v>
      </c>
    </row>
    <row r="48" spans="1:12" s="217" customFormat="1" ht="39.75" customHeight="1" x14ac:dyDescent="0.25">
      <c r="A48" s="148"/>
      <c r="B48" s="149" t="s">
        <v>271</v>
      </c>
      <c r="C48" s="150">
        <f t="shared" si="0"/>
        <v>55000</v>
      </c>
      <c r="D48" s="150">
        <v>55000</v>
      </c>
      <c r="E48" s="150"/>
      <c r="F48" s="152">
        <f t="shared" si="13"/>
        <v>55000</v>
      </c>
      <c r="G48" s="152">
        <f t="shared" si="12"/>
        <v>55000</v>
      </c>
      <c r="H48" s="152">
        <f t="shared" si="12"/>
        <v>0</v>
      </c>
      <c r="I48" s="152">
        <f t="shared" si="11"/>
        <v>0</v>
      </c>
      <c r="J48" s="152">
        <f t="shared" si="9"/>
        <v>0</v>
      </c>
      <c r="K48" s="152">
        <f t="shared" si="9"/>
        <v>0</v>
      </c>
    </row>
    <row r="49" spans="1:12" s="217" customFormat="1" ht="57" customHeight="1" x14ac:dyDescent="0.25">
      <c r="A49" s="148"/>
      <c r="B49" s="149" t="s">
        <v>272</v>
      </c>
      <c r="C49" s="150">
        <f t="shared" si="0"/>
        <v>14000</v>
      </c>
      <c r="D49" s="150">
        <v>14000</v>
      </c>
      <c r="E49" s="150"/>
      <c r="F49" s="152">
        <f t="shared" si="13"/>
        <v>14000</v>
      </c>
      <c r="G49" s="152">
        <f t="shared" si="12"/>
        <v>14000</v>
      </c>
      <c r="H49" s="152">
        <f t="shared" si="12"/>
        <v>0</v>
      </c>
      <c r="I49" s="152">
        <f t="shared" si="11"/>
        <v>0</v>
      </c>
      <c r="J49" s="152">
        <f t="shared" si="9"/>
        <v>0</v>
      </c>
      <c r="K49" s="152">
        <f t="shared" si="9"/>
        <v>0</v>
      </c>
    </row>
    <row r="50" spans="1:12" s="217" customFormat="1" ht="38.25" customHeight="1" x14ac:dyDescent="0.25">
      <c r="A50" s="148"/>
      <c r="B50" s="149" t="s">
        <v>273</v>
      </c>
      <c r="C50" s="150">
        <f t="shared" si="0"/>
        <v>6000</v>
      </c>
      <c r="D50" s="150">
        <v>6000</v>
      </c>
      <c r="E50" s="150"/>
      <c r="F50" s="152">
        <f t="shared" si="13"/>
        <v>6000</v>
      </c>
      <c r="G50" s="152">
        <f t="shared" si="12"/>
        <v>6000</v>
      </c>
      <c r="H50" s="152">
        <f t="shared" si="12"/>
        <v>0</v>
      </c>
      <c r="I50" s="152">
        <f t="shared" si="11"/>
        <v>0</v>
      </c>
      <c r="J50" s="152">
        <f t="shared" si="9"/>
        <v>0</v>
      </c>
      <c r="K50" s="152">
        <f t="shared" si="9"/>
        <v>0</v>
      </c>
    </row>
    <row r="51" spans="1:12" s="217" customFormat="1" ht="38.25" customHeight="1" x14ac:dyDescent="0.25">
      <c r="A51" s="148"/>
      <c r="B51" s="149" t="s">
        <v>274</v>
      </c>
      <c r="C51" s="150">
        <f t="shared" si="0"/>
        <v>10000</v>
      </c>
      <c r="D51" s="150">
        <v>10000</v>
      </c>
      <c r="E51" s="150"/>
      <c r="F51" s="152">
        <f t="shared" si="13"/>
        <v>10000</v>
      </c>
      <c r="G51" s="152">
        <f t="shared" si="12"/>
        <v>10000</v>
      </c>
      <c r="H51" s="152">
        <f t="shared" si="12"/>
        <v>0</v>
      </c>
      <c r="I51" s="152"/>
      <c r="J51" s="152">
        <f t="shared" si="9"/>
        <v>0</v>
      </c>
      <c r="K51" s="152"/>
    </row>
    <row r="52" spans="1:12" s="195" customFormat="1" ht="42.75" customHeight="1" x14ac:dyDescent="0.25">
      <c r="A52" s="203" t="s">
        <v>57</v>
      </c>
      <c r="B52" s="204" t="s">
        <v>232</v>
      </c>
      <c r="C52" s="205">
        <f t="shared" si="0"/>
        <v>7000</v>
      </c>
      <c r="D52" s="205">
        <v>7000</v>
      </c>
      <c r="E52" s="156"/>
      <c r="F52" s="207">
        <f t="shared" si="13"/>
        <v>7000</v>
      </c>
      <c r="G52" s="207">
        <f t="shared" si="12"/>
        <v>7000</v>
      </c>
      <c r="H52" s="207">
        <f t="shared" si="12"/>
        <v>0</v>
      </c>
      <c r="I52" s="146">
        <f t="shared" si="11"/>
        <v>0</v>
      </c>
      <c r="J52" s="146">
        <f t="shared" si="9"/>
        <v>0</v>
      </c>
      <c r="K52" s="146">
        <f t="shared" si="9"/>
        <v>0</v>
      </c>
    </row>
    <row r="53" spans="1:12" s="217" customFormat="1" ht="81.75" customHeight="1" x14ac:dyDescent="0.25">
      <c r="A53" s="208"/>
      <c r="B53" s="232" t="s">
        <v>242</v>
      </c>
      <c r="C53" s="212">
        <f t="shared" si="0"/>
        <v>7000</v>
      </c>
      <c r="D53" s="212">
        <v>7000</v>
      </c>
      <c r="E53" s="212"/>
      <c r="F53" s="220">
        <f t="shared" si="10"/>
        <v>7000</v>
      </c>
      <c r="G53" s="220">
        <f t="shared" si="12"/>
        <v>7000</v>
      </c>
      <c r="H53" s="220">
        <f t="shared" si="12"/>
        <v>0</v>
      </c>
      <c r="I53" s="157">
        <f t="shared" si="11"/>
        <v>0</v>
      </c>
      <c r="J53" s="157">
        <f t="shared" si="9"/>
        <v>0</v>
      </c>
      <c r="K53" s="157">
        <f t="shared" si="9"/>
        <v>0</v>
      </c>
    </row>
    <row r="54" spans="1:12" s="217" customFormat="1" ht="126.75" customHeight="1" x14ac:dyDescent="0.25">
      <c r="A54" s="148"/>
      <c r="B54" s="149" t="s">
        <v>233</v>
      </c>
      <c r="C54" s="150">
        <f t="shared" si="0"/>
        <v>7000</v>
      </c>
      <c r="D54" s="150">
        <v>7000</v>
      </c>
      <c r="E54" s="150"/>
      <c r="F54" s="152">
        <f>G54</f>
        <v>7000</v>
      </c>
      <c r="G54" s="152">
        <f t="shared" si="12"/>
        <v>7000</v>
      </c>
      <c r="H54" s="152">
        <f t="shared" si="12"/>
        <v>0</v>
      </c>
      <c r="I54" s="220">
        <f t="shared" si="11"/>
        <v>0</v>
      </c>
      <c r="J54" s="220">
        <f t="shared" si="9"/>
        <v>0</v>
      </c>
      <c r="K54" s="220">
        <f t="shared" si="9"/>
        <v>0</v>
      </c>
    </row>
    <row r="55" spans="1:12" s="197" customFormat="1" ht="66" customHeight="1" x14ac:dyDescent="0.25">
      <c r="A55" s="142" t="s">
        <v>79</v>
      </c>
      <c r="B55" s="143" t="s">
        <v>259</v>
      </c>
      <c r="C55" s="144">
        <f t="shared" si="0"/>
        <v>2150270</v>
      </c>
      <c r="D55" s="144">
        <v>2150270</v>
      </c>
      <c r="E55" s="144"/>
      <c r="F55" s="147">
        <f t="shared" si="10"/>
        <v>2150270</v>
      </c>
      <c r="G55" s="147">
        <f t="shared" si="12"/>
        <v>2150270</v>
      </c>
      <c r="H55" s="147">
        <f t="shared" si="12"/>
        <v>0</v>
      </c>
      <c r="I55" s="147">
        <f t="shared" si="11"/>
        <v>0</v>
      </c>
      <c r="J55" s="147">
        <f t="shared" si="9"/>
        <v>0</v>
      </c>
      <c r="K55" s="147">
        <f t="shared" si="9"/>
        <v>0</v>
      </c>
    </row>
    <row r="56" spans="1:12" s="217" customFormat="1" ht="41.25" customHeight="1" x14ac:dyDescent="0.25">
      <c r="A56" s="148" t="s">
        <v>78</v>
      </c>
      <c r="B56" s="149" t="s">
        <v>275</v>
      </c>
      <c r="C56" s="150">
        <f t="shared" si="0"/>
        <v>302040</v>
      </c>
      <c r="D56" s="150">
        <v>302040</v>
      </c>
      <c r="E56" s="150"/>
      <c r="F56" s="152">
        <f t="shared" si="10"/>
        <v>302040</v>
      </c>
      <c r="G56" s="152">
        <f t="shared" si="12"/>
        <v>302040</v>
      </c>
      <c r="H56" s="152">
        <f t="shared" si="12"/>
        <v>0</v>
      </c>
      <c r="I56" s="151">
        <f t="shared" si="11"/>
        <v>0</v>
      </c>
      <c r="J56" s="152">
        <f t="shared" si="9"/>
        <v>0</v>
      </c>
      <c r="K56" s="152">
        <f t="shared" si="9"/>
        <v>0</v>
      </c>
    </row>
    <row r="57" spans="1:12" s="217" customFormat="1" ht="48.75" customHeight="1" x14ac:dyDescent="0.25">
      <c r="A57" s="148" t="s">
        <v>78</v>
      </c>
      <c r="B57" s="149" t="s">
        <v>276</v>
      </c>
      <c r="C57" s="150">
        <f t="shared" si="0"/>
        <v>1390860</v>
      </c>
      <c r="D57" s="150">
        <v>1390860</v>
      </c>
      <c r="E57" s="150"/>
      <c r="F57" s="152">
        <f t="shared" si="10"/>
        <v>1390860</v>
      </c>
      <c r="G57" s="152">
        <f t="shared" si="12"/>
        <v>1390860</v>
      </c>
      <c r="H57" s="152">
        <f t="shared" si="12"/>
        <v>0</v>
      </c>
      <c r="I57" s="151">
        <f t="shared" si="11"/>
        <v>0</v>
      </c>
      <c r="J57" s="152">
        <f t="shared" si="9"/>
        <v>0</v>
      </c>
      <c r="K57" s="152">
        <f t="shared" si="9"/>
        <v>0</v>
      </c>
    </row>
    <row r="58" spans="1:12" s="217" customFormat="1" ht="61.5" customHeight="1" x14ac:dyDescent="0.25">
      <c r="A58" s="154" t="s">
        <v>78</v>
      </c>
      <c r="B58" s="155" t="s">
        <v>277</v>
      </c>
      <c r="C58" s="156">
        <f t="shared" si="0"/>
        <v>68000</v>
      </c>
      <c r="D58" s="156">
        <v>68000</v>
      </c>
      <c r="E58" s="156"/>
      <c r="F58" s="157"/>
      <c r="G58" s="157">
        <f t="shared" si="12"/>
        <v>68000</v>
      </c>
      <c r="H58" s="157">
        <f t="shared" si="12"/>
        <v>0</v>
      </c>
      <c r="I58" s="151"/>
      <c r="J58" s="152"/>
      <c r="K58" s="152"/>
    </row>
    <row r="59" spans="1:12" s="217" customFormat="1" ht="4.5" hidden="1" customHeight="1" x14ac:dyDescent="0.25">
      <c r="A59" s="208"/>
      <c r="B59" s="232"/>
      <c r="C59" s="212"/>
      <c r="D59" s="212"/>
      <c r="E59" s="212"/>
      <c r="F59" s="214"/>
      <c r="G59" s="214">
        <f t="shared" si="12"/>
        <v>0</v>
      </c>
      <c r="H59" s="214">
        <f t="shared" si="12"/>
        <v>0</v>
      </c>
      <c r="I59" s="147"/>
      <c r="J59" s="146"/>
      <c r="K59" s="146"/>
    </row>
    <row r="60" spans="1:12" s="197" customFormat="1" ht="22.5" customHeight="1" x14ac:dyDescent="0.25">
      <c r="A60" s="142">
        <v>8</v>
      </c>
      <c r="B60" s="143" t="s">
        <v>260</v>
      </c>
      <c r="C60" s="144">
        <f t="shared" si="0"/>
        <v>310</v>
      </c>
      <c r="D60" s="144">
        <v>310</v>
      </c>
      <c r="E60" s="158"/>
      <c r="F60" s="147">
        <f t="shared" si="10"/>
        <v>310</v>
      </c>
      <c r="G60" s="147">
        <f t="shared" si="12"/>
        <v>310</v>
      </c>
      <c r="H60" s="147">
        <f t="shared" si="12"/>
        <v>0</v>
      </c>
      <c r="I60" s="147">
        <f t="shared" si="11"/>
        <v>0</v>
      </c>
      <c r="J60" s="147">
        <f t="shared" si="9"/>
        <v>0</v>
      </c>
      <c r="K60" s="147">
        <f t="shared" si="9"/>
        <v>0</v>
      </c>
    </row>
    <row r="61" spans="1:12" ht="55.5" customHeight="1" x14ac:dyDescent="0.25">
      <c r="A61" s="138"/>
      <c r="B61" s="139" t="s">
        <v>92</v>
      </c>
      <c r="C61" s="140">
        <f t="shared" si="0"/>
        <v>310</v>
      </c>
      <c r="D61" s="140">
        <v>310</v>
      </c>
      <c r="E61" s="150"/>
      <c r="F61" s="146"/>
      <c r="G61" s="146">
        <f t="shared" si="12"/>
        <v>310</v>
      </c>
      <c r="H61" s="146">
        <f t="shared" si="12"/>
        <v>0</v>
      </c>
      <c r="I61" s="147">
        <f t="shared" si="11"/>
        <v>0</v>
      </c>
      <c r="J61" s="146">
        <f t="shared" si="9"/>
        <v>0</v>
      </c>
      <c r="K61" s="146">
        <f t="shared" si="9"/>
        <v>0</v>
      </c>
      <c r="L61" s="195"/>
    </row>
    <row r="62" spans="1:12" s="217" customFormat="1" ht="38.25" customHeight="1" x14ac:dyDescent="0.25">
      <c r="A62" s="148"/>
      <c r="B62" s="149" t="s">
        <v>234</v>
      </c>
      <c r="C62" s="150">
        <f t="shared" si="0"/>
        <v>60</v>
      </c>
      <c r="D62" s="150">
        <v>60</v>
      </c>
      <c r="E62" s="150"/>
      <c r="F62" s="152"/>
      <c r="G62" s="152">
        <f t="shared" si="12"/>
        <v>60</v>
      </c>
      <c r="H62" s="152">
        <f t="shared" si="12"/>
        <v>0</v>
      </c>
      <c r="I62" s="221">
        <f t="shared" si="11"/>
        <v>0</v>
      </c>
      <c r="J62" s="157">
        <f t="shared" si="9"/>
        <v>0</v>
      </c>
      <c r="K62" s="157">
        <f t="shared" si="9"/>
        <v>0</v>
      </c>
    </row>
    <row r="63" spans="1:12" s="120" customFormat="1" ht="52.5" customHeight="1" x14ac:dyDescent="0.25">
      <c r="A63" s="154"/>
      <c r="B63" s="155" t="s">
        <v>235</v>
      </c>
      <c r="C63" s="156">
        <f t="shared" si="0"/>
        <v>250</v>
      </c>
      <c r="D63" s="156">
        <v>250</v>
      </c>
      <c r="E63" s="159"/>
      <c r="F63" s="157"/>
      <c r="G63" s="157">
        <f t="shared" si="12"/>
        <v>250</v>
      </c>
      <c r="H63" s="157">
        <f t="shared" si="12"/>
        <v>0</v>
      </c>
      <c r="I63" s="221">
        <f t="shared" si="11"/>
        <v>0</v>
      </c>
      <c r="J63" s="157">
        <f t="shared" si="9"/>
        <v>0</v>
      </c>
      <c r="K63" s="157">
        <f t="shared" si="9"/>
        <v>0</v>
      </c>
      <c r="L63" s="85"/>
    </row>
    <row r="64" spans="1:12" ht="20.25" customHeight="1" x14ac:dyDescent="0.25">
      <c r="A64" s="234" t="s">
        <v>84</v>
      </c>
      <c r="B64" s="235"/>
    </row>
    <row r="65" spans="1:11" s="5" customFormat="1" ht="22.5" customHeight="1" x14ac:dyDescent="0.25">
      <c r="A65" s="236" t="s">
        <v>78</v>
      </c>
      <c r="B65" s="255" t="s">
        <v>291</v>
      </c>
      <c r="C65" s="255"/>
      <c r="D65" s="255"/>
      <c r="E65" s="255"/>
      <c r="F65" s="237"/>
      <c r="G65" s="237"/>
      <c r="H65" s="237"/>
      <c r="I65" s="237"/>
      <c r="J65" s="237"/>
      <c r="K65" s="237"/>
    </row>
    <row r="66" spans="1:11" s="5" customFormat="1" ht="19.5" customHeight="1" x14ac:dyDescent="0.25">
      <c r="A66" s="236" t="s">
        <v>292</v>
      </c>
      <c r="B66" s="256" t="s">
        <v>293</v>
      </c>
      <c r="C66" s="256"/>
      <c r="D66" s="256"/>
      <c r="E66" s="256"/>
      <c r="F66" s="256"/>
      <c r="G66" s="256"/>
      <c r="H66" s="256"/>
      <c r="I66" s="256"/>
      <c r="J66" s="256"/>
      <c r="K66" s="256"/>
    </row>
    <row r="67" spans="1:11" s="5" customFormat="1" ht="31.5" customHeight="1" x14ac:dyDescent="0.25">
      <c r="A67" s="238" t="s">
        <v>292</v>
      </c>
      <c r="B67" s="257" t="s">
        <v>294</v>
      </c>
      <c r="C67" s="257"/>
      <c r="D67" s="257"/>
      <c r="E67" s="257"/>
      <c r="F67" s="257"/>
      <c r="G67" s="257"/>
      <c r="H67" s="257"/>
      <c r="I67" s="257"/>
      <c r="J67" s="257"/>
      <c r="K67" s="257"/>
    </row>
    <row r="68" spans="1:11" s="85" customFormat="1" ht="15.75" x14ac:dyDescent="0.25">
      <c r="A68" s="239" t="s">
        <v>292</v>
      </c>
      <c r="B68" s="258" t="s">
        <v>295</v>
      </c>
      <c r="C68" s="258"/>
      <c r="D68" s="258"/>
      <c r="E68" s="258"/>
      <c r="F68" s="258"/>
      <c r="G68" s="258"/>
    </row>
    <row r="69" spans="1:11" s="85" customFormat="1" ht="33.75" customHeight="1" x14ac:dyDescent="0.25">
      <c r="A69" s="240" t="s">
        <v>78</v>
      </c>
      <c r="B69" s="259" t="s">
        <v>296</v>
      </c>
      <c r="C69" s="259"/>
      <c r="D69" s="259"/>
      <c r="E69" s="259"/>
      <c r="F69" s="259"/>
      <c r="G69" s="259"/>
      <c r="H69" s="259"/>
      <c r="I69" s="259"/>
      <c r="J69" s="259"/>
      <c r="K69" s="259"/>
    </row>
  </sheetData>
  <mergeCells count="14">
    <mergeCell ref="B65:E65"/>
    <mergeCell ref="B66:K66"/>
    <mergeCell ref="B67:K67"/>
    <mergeCell ref="B68:G68"/>
    <mergeCell ref="B69:K69"/>
    <mergeCell ref="A3:H3"/>
    <mergeCell ref="A4:H4"/>
    <mergeCell ref="G5:H5"/>
    <mergeCell ref="I5:K5"/>
    <mergeCell ref="A6:A7"/>
    <mergeCell ref="B6:B7"/>
    <mergeCell ref="C6:E6"/>
    <mergeCell ref="F6:H6"/>
    <mergeCell ref="I6:K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17"/>
  <sheetViews>
    <sheetView workbookViewId="0">
      <selection activeCell="A6" sqref="A6:C6"/>
    </sheetView>
  </sheetViews>
  <sheetFormatPr defaultColWidth="9" defaultRowHeight="15.75" x14ac:dyDescent="0.25"/>
  <cols>
    <col min="1" max="1" width="5.28515625" style="117" customWidth="1"/>
    <col min="2" max="2" width="71.5703125" style="110" customWidth="1"/>
    <col min="3" max="3" width="16.7109375" style="110" customWidth="1"/>
    <col min="4" max="4" width="17.140625" style="110" customWidth="1"/>
    <col min="5" max="16384" width="9" style="110"/>
  </cols>
  <sheetData>
    <row r="1" spans="1:3" ht="17.25" customHeight="1" x14ac:dyDescent="0.25">
      <c r="A1" s="119"/>
      <c r="B1" s="91"/>
      <c r="C1" s="115" t="s">
        <v>86</v>
      </c>
    </row>
    <row r="2" spans="1:3" x14ac:dyDescent="0.25">
      <c r="A2" s="262" t="s">
        <v>85</v>
      </c>
      <c r="B2" s="262"/>
    </row>
    <row r="3" spans="1:3" x14ac:dyDescent="0.25">
      <c r="A3" s="262" t="s">
        <v>80</v>
      </c>
      <c r="B3" s="262"/>
    </row>
    <row r="4" spans="1:3" x14ac:dyDescent="0.25">
      <c r="A4" s="261" t="s">
        <v>280</v>
      </c>
      <c r="B4" s="261"/>
      <c r="C4" s="261"/>
    </row>
    <row r="5" spans="1:3" x14ac:dyDescent="0.25">
      <c r="A5" s="263" t="s">
        <v>283</v>
      </c>
      <c r="B5" s="263"/>
      <c r="C5" s="263"/>
    </row>
    <row r="6" spans="1:3" x14ac:dyDescent="0.25">
      <c r="A6" s="260"/>
      <c r="B6" s="260"/>
      <c r="C6" s="260"/>
    </row>
    <row r="7" spans="1:3" x14ac:dyDescent="0.25">
      <c r="C7" s="118" t="s">
        <v>16</v>
      </c>
    </row>
    <row r="8" spans="1:3" s="116" customFormat="1" ht="31.5" x14ac:dyDescent="0.25">
      <c r="A8" s="111" t="s">
        <v>6</v>
      </c>
      <c r="B8" s="112" t="s">
        <v>5</v>
      </c>
      <c r="C8" s="113" t="s">
        <v>15</v>
      </c>
    </row>
    <row r="9" spans="1:3" s="114" customFormat="1" x14ac:dyDescent="0.25">
      <c r="A9" s="10" t="s">
        <v>1</v>
      </c>
      <c r="B9" s="11" t="s">
        <v>20</v>
      </c>
      <c r="C9" s="123">
        <f>C10</f>
        <v>4900</v>
      </c>
    </row>
    <row r="10" spans="1:3" x14ac:dyDescent="0.25">
      <c r="A10" s="12">
        <v>1</v>
      </c>
      <c r="B10" s="13" t="s">
        <v>21</v>
      </c>
      <c r="C10" s="124">
        <f>C15</f>
        <v>4900</v>
      </c>
    </row>
    <row r="11" spans="1:3" x14ac:dyDescent="0.25">
      <c r="A11" s="12" t="s">
        <v>22</v>
      </c>
      <c r="B11" s="13" t="s">
        <v>23</v>
      </c>
      <c r="C11" s="124">
        <v>1000</v>
      </c>
    </row>
    <row r="12" spans="1:3" s="85" customFormat="1" x14ac:dyDescent="0.25">
      <c r="A12" s="14"/>
      <c r="B12" s="15" t="s">
        <v>121</v>
      </c>
      <c r="C12" s="125"/>
    </row>
    <row r="13" spans="1:3" s="120" customFormat="1" x14ac:dyDescent="0.25">
      <c r="A13" s="14"/>
      <c r="B13" s="15" t="s">
        <v>118</v>
      </c>
      <c r="C13" s="125"/>
    </row>
    <row r="14" spans="1:3" hidden="1" x14ac:dyDescent="0.25">
      <c r="A14" s="12"/>
      <c r="B14" s="13" t="s">
        <v>24</v>
      </c>
      <c r="C14" s="124"/>
    </row>
    <row r="15" spans="1:3" x14ac:dyDescent="0.25">
      <c r="A15" s="12" t="s">
        <v>25</v>
      </c>
      <c r="B15" s="13" t="s">
        <v>26</v>
      </c>
      <c r="C15" s="124">
        <v>4900</v>
      </c>
    </row>
    <row r="16" spans="1:3" x14ac:dyDescent="0.25">
      <c r="A16" s="16" t="s">
        <v>78</v>
      </c>
      <c r="B16" s="126" t="s">
        <v>119</v>
      </c>
      <c r="C16" s="124"/>
    </row>
    <row r="17" spans="1:3" x14ac:dyDescent="0.25">
      <c r="A17" s="16" t="s">
        <v>78</v>
      </c>
      <c r="B17" s="126" t="s">
        <v>120</v>
      </c>
      <c r="C17" s="124"/>
    </row>
    <row r="18" spans="1:3" x14ac:dyDescent="0.25">
      <c r="A18" s="16" t="s">
        <v>78</v>
      </c>
      <c r="B18" s="126" t="s">
        <v>96</v>
      </c>
      <c r="C18" s="124"/>
    </row>
    <row r="19" spans="1:3" ht="18.75" customHeight="1" x14ac:dyDescent="0.25">
      <c r="A19" s="16" t="s">
        <v>78</v>
      </c>
      <c r="B19" s="126" t="s">
        <v>97</v>
      </c>
      <c r="C19" s="124"/>
    </row>
    <row r="20" spans="1:3" x14ac:dyDescent="0.25">
      <c r="A20" s="16" t="s">
        <v>78</v>
      </c>
      <c r="B20" s="126" t="s">
        <v>98</v>
      </c>
      <c r="C20" s="124"/>
    </row>
    <row r="21" spans="1:3" x14ac:dyDescent="0.25">
      <c r="A21" s="16" t="s">
        <v>78</v>
      </c>
      <c r="B21" s="126" t="s">
        <v>99</v>
      </c>
      <c r="C21" s="124"/>
    </row>
    <row r="22" spans="1:3" x14ac:dyDescent="0.25">
      <c r="A22" s="16" t="s">
        <v>78</v>
      </c>
      <c r="B22" s="126" t="s">
        <v>100</v>
      </c>
      <c r="C22" s="124"/>
    </row>
    <row r="23" spans="1:3" x14ac:dyDescent="0.25">
      <c r="A23" s="16" t="s">
        <v>78</v>
      </c>
      <c r="B23" s="126" t="s">
        <v>101</v>
      </c>
      <c r="C23" s="124"/>
    </row>
    <row r="24" spans="1:3" x14ac:dyDescent="0.25">
      <c r="A24" s="16" t="s">
        <v>78</v>
      </c>
      <c r="B24" s="126" t="s">
        <v>102</v>
      </c>
      <c r="C24" s="124"/>
    </row>
    <row r="25" spans="1:3" x14ac:dyDescent="0.25">
      <c r="A25" s="16" t="s">
        <v>78</v>
      </c>
      <c r="B25" s="127" t="s">
        <v>103</v>
      </c>
      <c r="C25" s="124"/>
    </row>
    <row r="26" spans="1:3" x14ac:dyDescent="0.25">
      <c r="A26" s="16" t="s">
        <v>78</v>
      </c>
      <c r="B26" s="127" t="s">
        <v>104</v>
      </c>
      <c r="C26" s="124"/>
    </row>
    <row r="27" spans="1:3" x14ac:dyDescent="0.25">
      <c r="A27" s="16" t="s">
        <v>78</v>
      </c>
      <c r="B27" s="127" t="s">
        <v>105</v>
      </c>
      <c r="C27" s="124"/>
    </row>
    <row r="28" spans="1:3" x14ac:dyDescent="0.25">
      <c r="A28" s="16" t="s">
        <v>78</v>
      </c>
      <c r="B28" s="127" t="s">
        <v>106</v>
      </c>
      <c r="C28" s="124"/>
    </row>
    <row r="29" spans="1:3" x14ac:dyDescent="0.25">
      <c r="A29" s="16" t="s">
        <v>78</v>
      </c>
      <c r="B29" s="127" t="s">
        <v>107</v>
      </c>
      <c r="C29" s="124"/>
    </row>
    <row r="30" spans="1:3" x14ac:dyDescent="0.25">
      <c r="A30" s="16" t="s">
        <v>78</v>
      </c>
      <c r="B30" s="127" t="s">
        <v>108</v>
      </c>
      <c r="C30" s="124"/>
    </row>
    <row r="31" spans="1:3" ht="31.5" x14ac:dyDescent="0.25">
      <c r="A31" s="16" t="s">
        <v>78</v>
      </c>
      <c r="B31" s="127" t="s">
        <v>109</v>
      </c>
      <c r="C31" s="124"/>
    </row>
    <row r="32" spans="1:3" x14ac:dyDescent="0.25">
      <c r="A32" s="12">
        <v>2</v>
      </c>
      <c r="B32" s="13" t="s">
        <v>27</v>
      </c>
      <c r="C32" s="124">
        <f>C33+C36</f>
        <v>820</v>
      </c>
    </row>
    <row r="33" spans="1:4" x14ac:dyDescent="0.25">
      <c r="A33" s="12" t="s">
        <v>28</v>
      </c>
      <c r="B33" s="13" t="s">
        <v>29</v>
      </c>
      <c r="C33" s="124"/>
    </row>
    <row r="34" spans="1:4" x14ac:dyDescent="0.25">
      <c r="A34" s="12" t="s">
        <v>30</v>
      </c>
      <c r="B34" s="13" t="s">
        <v>31</v>
      </c>
      <c r="C34" s="124"/>
    </row>
    <row r="35" spans="1:4" x14ac:dyDescent="0.25">
      <c r="A35" s="12" t="s">
        <v>32</v>
      </c>
      <c r="B35" s="13" t="s">
        <v>33</v>
      </c>
      <c r="C35" s="124"/>
    </row>
    <row r="36" spans="1:4" x14ac:dyDescent="0.25">
      <c r="A36" s="12" t="s">
        <v>34</v>
      </c>
      <c r="B36" s="13" t="s">
        <v>10</v>
      </c>
      <c r="C36" s="124">
        <f>C37+C38</f>
        <v>820</v>
      </c>
      <c r="D36" s="122"/>
    </row>
    <row r="37" spans="1:4" x14ac:dyDescent="0.25">
      <c r="A37" s="12" t="s">
        <v>30</v>
      </c>
      <c r="B37" s="13" t="s">
        <v>35</v>
      </c>
      <c r="C37" s="124"/>
    </row>
    <row r="38" spans="1:4" x14ac:dyDescent="0.25">
      <c r="A38" s="12" t="s">
        <v>32</v>
      </c>
      <c r="B38" s="13" t="s">
        <v>36</v>
      </c>
      <c r="C38" s="124">
        <v>820</v>
      </c>
    </row>
    <row r="39" spans="1:4" x14ac:dyDescent="0.25">
      <c r="A39" s="12">
        <v>3</v>
      </c>
      <c r="B39" s="13" t="s">
        <v>37</v>
      </c>
      <c r="C39" s="124">
        <f>C40+C43</f>
        <v>5080</v>
      </c>
    </row>
    <row r="40" spans="1:4" x14ac:dyDescent="0.25">
      <c r="A40" s="12" t="s">
        <v>38</v>
      </c>
      <c r="B40" s="13" t="s">
        <v>23</v>
      </c>
      <c r="C40" s="124">
        <v>1000</v>
      </c>
    </row>
    <row r="41" spans="1:4" x14ac:dyDescent="0.25">
      <c r="A41" s="12"/>
      <c r="B41" s="15" t="s">
        <v>117</v>
      </c>
      <c r="C41" s="124"/>
    </row>
    <row r="42" spans="1:4" x14ac:dyDescent="0.25">
      <c r="A42" s="12"/>
      <c r="B42" s="15" t="s">
        <v>118</v>
      </c>
      <c r="C42" s="124"/>
    </row>
    <row r="43" spans="1:4" x14ac:dyDescent="0.25">
      <c r="A43" s="12" t="s">
        <v>39</v>
      </c>
      <c r="B43" s="13" t="s">
        <v>26</v>
      </c>
      <c r="C43" s="124">
        <v>4080</v>
      </c>
    </row>
    <row r="44" spans="1:4" s="85" customFormat="1" x14ac:dyDescent="0.25">
      <c r="A44" s="17" t="s">
        <v>78</v>
      </c>
      <c r="B44" s="126" t="s">
        <v>110</v>
      </c>
      <c r="C44" s="125"/>
    </row>
    <row r="45" spans="1:4" s="85" customFormat="1" x14ac:dyDescent="0.25">
      <c r="A45" s="17" t="s">
        <v>78</v>
      </c>
      <c r="B45" s="126" t="s">
        <v>111</v>
      </c>
      <c r="C45" s="125"/>
    </row>
    <row r="46" spans="1:4" s="85" customFormat="1" x14ac:dyDescent="0.25">
      <c r="A46" s="17" t="s">
        <v>78</v>
      </c>
      <c r="B46" s="126" t="s">
        <v>112</v>
      </c>
      <c r="C46" s="125"/>
    </row>
    <row r="47" spans="1:4" s="85" customFormat="1" ht="18" customHeight="1" x14ac:dyDescent="0.25">
      <c r="A47" s="17" t="s">
        <v>78</v>
      </c>
      <c r="B47" s="126" t="s">
        <v>113</v>
      </c>
      <c r="C47" s="125"/>
    </row>
    <row r="48" spans="1:4" s="85" customFormat="1" x14ac:dyDescent="0.25">
      <c r="A48" s="17" t="s">
        <v>78</v>
      </c>
      <c r="B48" s="126" t="s">
        <v>114</v>
      </c>
      <c r="C48" s="125"/>
    </row>
    <row r="49" spans="1:3" s="85" customFormat="1" ht="31.5" x14ac:dyDescent="0.25">
      <c r="A49" s="17" t="s">
        <v>78</v>
      </c>
      <c r="B49" s="126" t="s">
        <v>115</v>
      </c>
      <c r="C49" s="125"/>
    </row>
    <row r="50" spans="1:3" s="85" customFormat="1" x14ac:dyDescent="0.25">
      <c r="A50" s="17" t="s">
        <v>78</v>
      </c>
      <c r="B50" s="127" t="s">
        <v>103</v>
      </c>
      <c r="C50" s="125"/>
    </row>
    <row r="51" spans="1:3" s="85" customFormat="1" x14ac:dyDescent="0.25">
      <c r="A51" s="17" t="s">
        <v>78</v>
      </c>
      <c r="B51" s="127" t="s">
        <v>104</v>
      </c>
      <c r="C51" s="125"/>
    </row>
    <row r="52" spans="1:3" s="85" customFormat="1" x14ac:dyDescent="0.25">
      <c r="A52" s="17" t="s">
        <v>78</v>
      </c>
      <c r="B52" s="126" t="s">
        <v>105</v>
      </c>
      <c r="C52" s="125"/>
    </row>
    <row r="53" spans="1:3" s="85" customFormat="1" x14ac:dyDescent="0.25">
      <c r="A53" s="17" t="s">
        <v>78</v>
      </c>
      <c r="B53" s="127" t="s">
        <v>106</v>
      </c>
      <c r="C53" s="125"/>
    </row>
    <row r="54" spans="1:3" s="85" customFormat="1" x14ac:dyDescent="0.25">
      <c r="A54" s="17" t="s">
        <v>78</v>
      </c>
      <c r="B54" s="127" t="s">
        <v>107</v>
      </c>
      <c r="C54" s="125"/>
    </row>
    <row r="55" spans="1:3" s="85" customFormat="1" x14ac:dyDescent="0.25">
      <c r="A55" s="17" t="s">
        <v>78</v>
      </c>
      <c r="B55" s="126" t="s">
        <v>116</v>
      </c>
      <c r="C55" s="125"/>
    </row>
    <row r="56" spans="1:3" s="114" customFormat="1" x14ac:dyDescent="0.25">
      <c r="A56" s="18" t="s">
        <v>2</v>
      </c>
      <c r="B56" s="19" t="s">
        <v>40</v>
      </c>
      <c r="C56" s="8">
        <f>C57+C60+C67+C70+C73+C76+C79+C82+C85+C88+C91</f>
        <v>4070083</v>
      </c>
    </row>
    <row r="57" spans="1:3" s="114" customFormat="1" x14ac:dyDescent="0.25">
      <c r="A57" s="18">
        <v>1</v>
      </c>
      <c r="B57" s="19" t="s">
        <v>10</v>
      </c>
      <c r="C57" s="8">
        <f>C58+C59</f>
        <v>2150270</v>
      </c>
    </row>
    <row r="58" spans="1:3" x14ac:dyDescent="0.25">
      <c r="A58" s="12" t="s">
        <v>22</v>
      </c>
      <c r="B58" s="13" t="s">
        <v>35</v>
      </c>
      <c r="C58" s="125">
        <v>1235600</v>
      </c>
    </row>
    <row r="59" spans="1:3" x14ac:dyDescent="0.25">
      <c r="A59" s="12" t="s">
        <v>25</v>
      </c>
      <c r="B59" s="13" t="s">
        <v>36</v>
      </c>
      <c r="C59" s="125">
        <v>914670</v>
      </c>
    </row>
    <row r="60" spans="1:3" s="114" customFormat="1" x14ac:dyDescent="0.25">
      <c r="A60" s="20">
        <v>2</v>
      </c>
      <c r="B60" s="19" t="s">
        <v>41</v>
      </c>
      <c r="C60" s="8">
        <f>C61+C65+C66</f>
        <v>358950</v>
      </c>
    </row>
    <row r="61" spans="1:3" x14ac:dyDescent="0.25">
      <c r="A61" s="21" t="s">
        <v>28</v>
      </c>
      <c r="B61" s="13" t="s">
        <v>42</v>
      </c>
      <c r="C61" s="124">
        <f>137968+1000+156142+27819</f>
        <v>322929</v>
      </c>
    </row>
    <row r="62" spans="1:3" hidden="1" x14ac:dyDescent="0.25">
      <c r="A62" s="22"/>
      <c r="B62" s="15" t="s">
        <v>43</v>
      </c>
      <c r="C62" s="124"/>
    </row>
    <row r="63" spans="1:3" hidden="1" x14ac:dyDescent="0.25">
      <c r="A63" s="22"/>
      <c r="B63" s="15" t="s">
        <v>44</v>
      </c>
      <c r="C63" s="124"/>
    </row>
    <row r="64" spans="1:3" hidden="1" x14ac:dyDescent="0.25">
      <c r="A64" s="22"/>
      <c r="B64" s="15" t="s">
        <v>45</v>
      </c>
      <c r="C64" s="124"/>
    </row>
    <row r="65" spans="1:3" x14ac:dyDescent="0.25">
      <c r="A65" s="21" t="s">
        <v>34</v>
      </c>
      <c r="B65" s="13" t="s">
        <v>46</v>
      </c>
      <c r="C65" s="124">
        <v>2788</v>
      </c>
    </row>
    <row r="66" spans="1:3" x14ac:dyDescent="0.25">
      <c r="A66" s="21" t="s">
        <v>47</v>
      </c>
      <c r="B66" s="13" t="s">
        <v>48</v>
      </c>
      <c r="C66" s="124">
        <v>33233</v>
      </c>
    </row>
    <row r="67" spans="1:3" s="114" customFormat="1" x14ac:dyDescent="0.25">
      <c r="A67" s="18">
        <v>3</v>
      </c>
      <c r="B67" s="19" t="s">
        <v>49</v>
      </c>
      <c r="C67" s="8">
        <f>C68+C69</f>
        <v>545480</v>
      </c>
    </row>
    <row r="68" spans="1:3" x14ac:dyDescent="0.25">
      <c r="A68" s="12" t="s">
        <v>38</v>
      </c>
      <c r="B68" s="13" t="s">
        <v>31</v>
      </c>
      <c r="C68" s="124">
        <v>283500</v>
      </c>
    </row>
    <row r="69" spans="1:3" x14ac:dyDescent="0.25">
      <c r="A69" s="12" t="s">
        <v>39</v>
      </c>
      <c r="B69" s="13" t="s">
        <v>48</v>
      </c>
      <c r="C69" s="124">
        <f>375580-5000-108600</f>
        <v>261980</v>
      </c>
    </row>
    <row r="70" spans="1:3" s="114" customFormat="1" x14ac:dyDescent="0.25">
      <c r="A70" s="18">
        <v>4</v>
      </c>
      <c r="B70" s="19" t="s">
        <v>50</v>
      </c>
      <c r="C70" s="8">
        <f>C71+C72</f>
        <v>10000</v>
      </c>
    </row>
    <row r="71" spans="1:3" x14ac:dyDescent="0.25">
      <c r="A71" s="12" t="s">
        <v>51</v>
      </c>
      <c r="B71" s="13" t="s">
        <v>31</v>
      </c>
      <c r="C71" s="124">
        <v>7500</v>
      </c>
    </row>
    <row r="72" spans="1:3" x14ac:dyDescent="0.25">
      <c r="A72" s="12" t="s">
        <v>52</v>
      </c>
      <c r="B72" s="13" t="s">
        <v>48</v>
      </c>
      <c r="C72" s="124">
        <v>2500</v>
      </c>
    </row>
    <row r="73" spans="1:3" s="114" customFormat="1" x14ac:dyDescent="0.25">
      <c r="A73" s="18">
        <v>5</v>
      </c>
      <c r="B73" s="19" t="s">
        <v>53</v>
      </c>
      <c r="C73" s="8">
        <f>C74+C75</f>
        <v>0</v>
      </c>
    </row>
    <row r="74" spans="1:3" x14ac:dyDescent="0.25">
      <c r="A74" s="12" t="s">
        <v>54</v>
      </c>
      <c r="B74" s="13" t="s">
        <v>31</v>
      </c>
      <c r="C74" s="124">
        <v>0</v>
      </c>
    </row>
    <row r="75" spans="1:3" x14ac:dyDescent="0.25">
      <c r="A75" s="12" t="s">
        <v>55</v>
      </c>
      <c r="B75" s="13" t="s">
        <v>48</v>
      </c>
      <c r="C75" s="124">
        <v>0</v>
      </c>
    </row>
    <row r="76" spans="1:3" s="114" customFormat="1" x14ac:dyDescent="0.25">
      <c r="A76" s="18">
        <v>6</v>
      </c>
      <c r="B76" s="19" t="s">
        <v>68</v>
      </c>
      <c r="C76" s="8">
        <f>C77+C78</f>
        <v>825330</v>
      </c>
    </row>
    <row r="77" spans="1:3" x14ac:dyDescent="0.25">
      <c r="A77" s="12" t="s">
        <v>56</v>
      </c>
      <c r="B77" s="13" t="s">
        <v>31</v>
      </c>
      <c r="C77" s="124">
        <v>1975</v>
      </c>
    </row>
    <row r="78" spans="1:3" x14ac:dyDescent="0.25">
      <c r="A78" s="12" t="s">
        <v>57</v>
      </c>
      <c r="B78" s="13" t="s">
        <v>48</v>
      </c>
      <c r="C78" s="124">
        <f>832330-1975-7000</f>
        <v>823355</v>
      </c>
    </row>
    <row r="79" spans="1:3" s="114" customFormat="1" x14ac:dyDescent="0.25">
      <c r="A79" s="18">
        <v>7</v>
      </c>
      <c r="B79" s="19" t="s">
        <v>9</v>
      </c>
      <c r="C79" s="8">
        <f>C80+C81</f>
        <v>15730</v>
      </c>
    </row>
    <row r="80" spans="1:3" x14ac:dyDescent="0.25">
      <c r="A80" s="12" t="s">
        <v>58</v>
      </c>
      <c r="B80" s="13" t="s">
        <v>31</v>
      </c>
      <c r="C80" s="124">
        <v>0</v>
      </c>
    </row>
    <row r="81" spans="1:3" x14ac:dyDescent="0.25">
      <c r="A81" s="12" t="s">
        <v>59</v>
      </c>
      <c r="B81" s="13" t="s">
        <v>48</v>
      </c>
      <c r="C81" s="124">
        <v>15730</v>
      </c>
    </row>
    <row r="82" spans="1:3" s="114" customFormat="1" x14ac:dyDescent="0.25">
      <c r="A82" s="18">
        <v>8</v>
      </c>
      <c r="B82" s="19" t="s">
        <v>60</v>
      </c>
      <c r="C82" s="8">
        <f>C83+C84</f>
        <v>300</v>
      </c>
    </row>
    <row r="83" spans="1:3" x14ac:dyDescent="0.25">
      <c r="A83" s="12" t="s">
        <v>61</v>
      </c>
      <c r="B83" s="13" t="s">
        <v>31</v>
      </c>
      <c r="C83" s="124"/>
    </row>
    <row r="84" spans="1:3" x14ac:dyDescent="0.25">
      <c r="A84" s="12" t="s">
        <v>62</v>
      </c>
      <c r="B84" s="13" t="s">
        <v>48</v>
      </c>
      <c r="C84" s="124">
        <f>1500-1200</f>
        <v>300</v>
      </c>
    </row>
    <row r="85" spans="1:3" s="114" customFormat="1" x14ac:dyDescent="0.25">
      <c r="A85" s="18">
        <v>9</v>
      </c>
      <c r="B85" s="19" t="s">
        <v>63</v>
      </c>
      <c r="C85" s="8">
        <v>0</v>
      </c>
    </row>
    <row r="86" spans="1:3" x14ac:dyDescent="0.25">
      <c r="A86" s="12" t="s">
        <v>64</v>
      </c>
      <c r="B86" s="13" t="s">
        <v>31</v>
      </c>
      <c r="C86" s="124"/>
    </row>
    <row r="87" spans="1:3" x14ac:dyDescent="0.25">
      <c r="A87" s="12" t="s">
        <v>65</v>
      </c>
      <c r="B87" s="13" t="s">
        <v>48</v>
      </c>
      <c r="C87" s="124"/>
    </row>
    <row r="88" spans="1:3" s="114" customFormat="1" x14ac:dyDescent="0.25">
      <c r="A88" s="18">
        <v>10</v>
      </c>
      <c r="B88" s="19" t="s">
        <v>8</v>
      </c>
      <c r="C88" s="8">
        <v>0</v>
      </c>
    </row>
    <row r="89" spans="1:3" ht="15.75" customHeight="1" x14ac:dyDescent="0.25">
      <c r="A89" s="12" t="s">
        <v>66</v>
      </c>
      <c r="B89" s="13" t="s">
        <v>31</v>
      </c>
      <c r="C89" s="124"/>
    </row>
    <row r="90" spans="1:3" ht="15.75" customHeight="1" x14ac:dyDescent="0.25">
      <c r="A90" s="12" t="s">
        <v>67</v>
      </c>
      <c r="B90" s="13" t="s">
        <v>48</v>
      </c>
      <c r="C90" s="124"/>
    </row>
    <row r="91" spans="1:3" s="114" customFormat="1" ht="15.75" customHeight="1" x14ac:dyDescent="0.25">
      <c r="A91" s="18">
        <v>11</v>
      </c>
      <c r="B91" s="128" t="s">
        <v>11</v>
      </c>
      <c r="C91" s="8">
        <f>C92+C96</f>
        <v>164023</v>
      </c>
    </row>
    <row r="92" spans="1:3" x14ac:dyDescent="0.25">
      <c r="A92" s="12">
        <v>1</v>
      </c>
      <c r="B92" s="13" t="s">
        <v>12</v>
      </c>
      <c r="C92" s="124">
        <f>C94+C95</f>
        <v>12000</v>
      </c>
    </row>
    <row r="93" spans="1:3" x14ac:dyDescent="0.25">
      <c r="A93" s="12"/>
      <c r="B93" s="15" t="s">
        <v>13</v>
      </c>
      <c r="C93" s="125"/>
    </row>
    <row r="94" spans="1:3" x14ac:dyDescent="0.25">
      <c r="A94" s="16" t="s">
        <v>22</v>
      </c>
      <c r="B94" s="15" t="s">
        <v>241</v>
      </c>
      <c r="C94" s="125">
        <v>7000</v>
      </c>
    </row>
    <row r="95" spans="1:3" ht="21" customHeight="1" x14ac:dyDescent="0.25">
      <c r="A95" s="16" t="s">
        <v>25</v>
      </c>
      <c r="B95" s="15" t="s">
        <v>236</v>
      </c>
      <c r="C95" s="125">
        <v>5000</v>
      </c>
    </row>
    <row r="96" spans="1:3" x14ac:dyDescent="0.25">
      <c r="A96" s="12">
        <v>2</v>
      </c>
      <c r="B96" s="129" t="s">
        <v>11</v>
      </c>
      <c r="C96" s="125">
        <f>C98+C99+C100+C101+C102</f>
        <v>152023</v>
      </c>
    </row>
    <row r="97" spans="1:3" x14ac:dyDescent="0.25">
      <c r="A97" s="14"/>
      <c r="B97" s="130" t="s">
        <v>14</v>
      </c>
      <c r="C97" s="125"/>
    </row>
    <row r="98" spans="1:3" x14ac:dyDescent="0.25">
      <c r="A98" s="17" t="s">
        <v>28</v>
      </c>
      <c r="B98" s="130" t="s">
        <v>244</v>
      </c>
      <c r="C98" s="125">
        <v>33000</v>
      </c>
    </row>
    <row r="99" spans="1:3" ht="31.5" x14ac:dyDescent="0.25">
      <c r="A99" s="17" t="s">
        <v>34</v>
      </c>
      <c r="B99" s="130" t="s">
        <v>93</v>
      </c>
      <c r="C99" s="125">
        <v>108600</v>
      </c>
    </row>
    <row r="100" spans="1:3" s="85" customFormat="1" x14ac:dyDescent="0.25">
      <c r="A100" s="182" t="s">
        <v>47</v>
      </c>
      <c r="B100" s="15" t="s">
        <v>240</v>
      </c>
      <c r="C100" s="125">
        <v>2000</v>
      </c>
    </row>
    <row r="101" spans="1:3" s="85" customFormat="1" ht="31.5" x14ac:dyDescent="0.25">
      <c r="A101" s="182" t="s">
        <v>239</v>
      </c>
      <c r="B101" s="131" t="s">
        <v>238</v>
      </c>
      <c r="C101" s="125">
        <v>8113</v>
      </c>
    </row>
    <row r="102" spans="1:3" s="85" customFormat="1" ht="31.5" x14ac:dyDescent="0.25">
      <c r="A102" s="183" t="s">
        <v>243</v>
      </c>
      <c r="B102" s="184" t="s">
        <v>279</v>
      </c>
      <c r="C102" s="185">
        <v>310</v>
      </c>
    </row>
    <row r="103" spans="1:3" s="85" customFormat="1" ht="36.75" customHeight="1" x14ac:dyDescent="0.25"/>
    <row r="104" spans="1:3" s="85" customFormat="1" ht="35.25" customHeight="1" x14ac:dyDescent="0.25"/>
    <row r="105" spans="1:3" s="85" customFormat="1" ht="18.75" customHeight="1" x14ac:dyDescent="0.25"/>
    <row r="106" spans="1:3" s="85" customFormat="1" ht="20.25" customHeight="1" x14ac:dyDescent="0.25"/>
    <row r="107" spans="1:3" x14ac:dyDescent="0.25">
      <c r="A107" s="110"/>
    </row>
    <row r="108" spans="1:3" x14ac:dyDescent="0.25">
      <c r="A108" s="110"/>
    </row>
    <row r="109" spans="1:3" x14ac:dyDescent="0.25">
      <c r="A109" s="110"/>
    </row>
    <row r="110" spans="1:3" x14ac:dyDescent="0.25">
      <c r="A110" s="110"/>
    </row>
    <row r="111" spans="1:3" ht="34.5" customHeight="1" x14ac:dyDescent="0.25">
      <c r="A111" s="110"/>
    </row>
    <row r="112" spans="1:3" x14ac:dyDescent="0.25">
      <c r="A112" s="110"/>
    </row>
    <row r="113" spans="1:1" x14ac:dyDescent="0.25">
      <c r="A113" s="110"/>
    </row>
    <row r="114" spans="1:1" x14ac:dyDescent="0.25">
      <c r="A114" s="110"/>
    </row>
    <row r="115" spans="1:1" x14ac:dyDescent="0.25">
      <c r="A115" s="110"/>
    </row>
    <row r="116" spans="1:1" x14ac:dyDescent="0.25">
      <c r="A116" s="110"/>
    </row>
    <row r="117" spans="1:1" x14ac:dyDescent="0.25">
      <c r="A117" s="110"/>
    </row>
  </sheetData>
  <mergeCells count="5">
    <mergeCell ref="A6:C6"/>
    <mergeCell ref="A4:C4"/>
    <mergeCell ref="A2:B2"/>
    <mergeCell ref="A3:B3"/>
    <mergeCell ref="A5:C5"/>
  </mergeCells>
  <pageMargins left="0.511811023622047" right="0.118110236220472" top="0.70866141732283505" bottom="0.55118110236220497" header="0.31496062992126" footer="0.31496062992126"/>
  <pageSetup paperSize="9" orientation="portrait"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2"/>
  <sheetViews>
    <sheetView workbookViewId="0">
      <selection activeCell="A5" sqref="A5:F5"/>
    </sheetView>
  </sheetViews>
  <sheetFormatPr defaultColWidth="9" defaultRowHeight="15.75" x14ac:dyDescent="0.25"/>
  <cols>
    <col min="1" max="1" width="6.140625" style="177" customWidth="1"/>
    <col min="2" max="2" width="43.42578125" style="177" customWidth="1"/>
    <col min="3" max="3" width="11.85546875" style="177" customWidth="1"/>
    <col min="4" max="4" width="12.140625" style="177" customWidth="1"/>
    <col min="5" max="5" width="9.85546875" style="179" customWidth="1"/>
    <col min="6" max="6" width="11.7109375" style="177" customWidth="1"/>
    <col min="7" max="7" width="11.140625" style="177" customWidth="1"/>
    <col min="8" max="16384" width="9" style="177"/>
  </cols>
  <sheetData>
    <row r="1" spans="1:8" x14ac:dyDescent="0.25">
      <c r="A1" s="264" t="s">
        <v>85</v>
      </c>
      <c r="B1" s="264"/>
      <c r="C1" s="178"/>
      <c r="E1" s="265" t="s">
        <v>88</v>
      </c>
      <c r="F1" s="265"/>
    </row>
    <row r="2" spans="1:8" x14ac:dyDescent="0.25">
      <c r="A2" s="264" t="s">
        <v>80</v>
      </c>
      <c r="B2" s="264"/>
      <c r="C2" s="178"/>
      <c r="F2" s="178"/>
    </row>
    <row r="3" spans="1:8" x14ac:dyDescent="0.25">
      <c r="A3" s="261" t="s">
        <v>281</v>
      </c>
      <c r="B3" s="261"/>
      <c r="C3" s="261"/>
      <c r="D3" s="261"/>
      <c r="E3" s="261"/>
      <c r="F3" s="261"/>
    </row>
    <row r="4" spans="1:8" ht="21" customHeight="1" x14ac:dyDescent="0.25">
      <c r="A4" s="263" t="s">
        <v>284</v>
      </c>
      <c r="B4" s="263"/>
      <c r="C4" s="263"/>
      <c r="D4" s="263"/>
      <c r="E4" s="263"/>
      <c r="F4" s="263"/>
      <c r="G4" s="77"/>
    </row>
    <row r="5" spans="1:8" ht="7.5" customHeight="1" x14ac:dyDescent="0.25">
      <c r="A5" s="260"/>
      <c r="B5" s="260"/>
      <c r="C5" s="260"/>
      <c r="D5" s="260"/>
      <c r="E5" s="260"/>
      <c r="F5" s="260"/>
      <c r="G5" s="77"/>
    </row>
    <row r="6" spans="1:8" x14ac:dyDescent="0.25">
      <c r="A6" s="176"/>
      <c r="B6" s="176"/>
      <c r="C6" s="176"/>
      <c r="D6" s="275" t="s">
        <v>70</v>
      </c>
      <c r="E6" s="275"/>
      <c r="F6" s="275"/>
      <c r="G6" s="176"/>
    </row>
    <row r="7" spans="1:8" ht="21.75" customHeight="1" x14ac:dyDescent="0.25">
      <c r="A7" s="266" t="s">
        <v>6</v>
      </c>
      <c r="B7" s="268" t="s">
        <v>5</v>
      </c>
      <c r="C7" s="270" t="s">
        <v>19</v>
      </c>
      <c r="D7" s="266" t="s">
        <v>87</v>
      </c>
      <c r="E7" s="273" t="s">
        <v>122</v>
      </c>
      <c r="F7" s="274"/>
    </row>
    <row r="8" spans="1:8" ht="38.25" customHeight="1" x14ac:dyDescent="0.25">
      <c r="A8" s="267"/>
      <c r="B8" s="269"/>
      <c r="C8" s="271"/>
      <c r="D8" s="272"/>
      <c r="E8" s="78" t="s">
        <v>17</v>
      </c>
      <c r="F8" s="79" t="s">
        <v>18</v>
      </c>
    </row>
    <row r="9" spans="1:8" s="178" customFormat="1" x14ac:dyDescent="0.25">
      <c r="A9" s="10" t="s">
        <v>1</v>
      </c>
      <c r="B9" s="11" t="s">
        <v>20</v>
      </c>
      <c r="C9" s="123">
        <f>C10</f>
        <v>5900</v>
      </c>
      <c r="D9" s="80">
        <f>D10</f>
        <v>2350</v>
      </c>
      <c r="E9" s="81">
        <f>(D9/C9)</f>
        <v>0.39830508474576271</v>
      </c>
      <c r="F9" s="81">
        <v>0.91</v>
      </c>
    </row>
    <row r="10" spans="1:8" x14ac:dyDescent="0.25">
      <c r="A10" s="12">
        <v>1</v>
      </c>
      <c r="B10" s="13" t="s">
        <v>21</v>
      </c>
      <c r="C10" s="124">
        <f>C11+C15</f>
        <v>5900</v>
      </c>
      <c r="D10" s="82">
        <f>D11+D15</f>
        <v>2350</v>
      </c>
      <c r="E10" s="132">
        <f t="shared" ref="E10:E72" si="0">D10/C10</f>
        <v>0.39830508474576271</v>
      </c>
      <c r="F10" s="23"/>
    </row>
    <row r="11" spans="1:8" x14ac:dyDescent="0.25">
      <c r="A11" s="12" t="s">
        <v>22</v>
      </c>
      <c r="B11" s="13" t="s">
        <v>23</v>
      </c>
      <c r="C11" s="124">
        <v>1000</v>
      </c>
      <c r="D11" s="82">
        <v>200</v>
      </c>
      <c r="E11" s="132"/>
      <c r="F11" s="23"/>
    </row>
    <row r="12" spans="1:8" ht="31.5" hidden="1" x14ac:dyDescent="0.25">
      <c r="A12" s="14"/>
      <c r="B12" s="15" t="s">
        <v>121</v>
      </c>
      <c r="C12" s="125"/>
      <c r="D12" s="83"/>
      <c r="E12" s="132" t="e">
        <f t="shared" si="0"/>
        <v>#DIV/0!</v>
      </c>
      <c r="F12" s="23"/>
    </row>
    <row r="13" spans="1:8" ht="31.5" hidden="1" x14ac:dyDescent="0.25">
      <c r="A13" s="14"/>
      <c r="B13" s="15" t="s">
        <v>118</v>
      </c>
      <c r="C13" s="125"/>
      <c r="D13" s="82"/>
      <c r="E13" s="132" t="e">
        <f t="shared" si="0"/>
        <v>#DIV/0!</v>
      </c>
      <c r="F13" s="23"/>
    </row>
    <row r="14" spans="1:8" hidden="1" x14ac:dyDescent="0.25">
      <c r="A14" s="12"/>
      <c r="B14" s="13" t="s">
        <v>24</v>
      </c>
      <c r="C14" s="124"/>
      <c r="D14" s="83"/>
      <c r="E14" s="132" t="e">
        <f t="shared" si="0"/>
        <v>#DIV/0!</v>
      </c>
      <c r="F14" s="84"/>
      <c r="G14" s="85"/>
      <c r="H14" s="85"/>
    </row>
    <row r="15" spans="1:8" x14ac:dyDescent="0.25">
      <c r="A15" s="12" t="s">
        <v>25</v>
      </c>
      <c r="B15" s="13" t="s">
        <v>26</v>
      </c>
      <c r="C15" s="124">
        <v>4900</v>
      </c>
      <c r="D15" s="82">
        <v>2150</v>
      </c>
      <c r="E15" s="132">
        <f t="shared" si="0"/>
        <v>0.43877551020408162</v>
      </c>
      <c r="F15" s="23"/>
    </row>
    <row r="16" spans="1:8" ht="31.5" hidden="1" x14ac:dyDescent="0.25">
      <c r="A16" s="16" t="s">
        <v>78</v>
      </c>
      <c r="B16" s="126" t="s">
        <v>119</v>
      </c>
      <c r="C16" s="124"/>
      <c r="D16" s="82"/>
      <c r="E16" s="132" t="e">
        <f t="shared" si="0"/>
        <v>#DIV/0!</v>
      </c>
      <c r="F16" s="23"/>
    </row>
    <row r="17" spans="1:7" ht="31.5" hidden="1" x14ac:dyDescent="0.25">
      <c r="A17" s="16" t="s">
        <v>78</v>
      </c>
      <c r="B17" s="126" t="s">
        <v>120</v>
      </c>
      <c r="C17" s="124"/>
      <c r="D17" s="82"/>
      <c r="E17" s="132" t="e">
        <f t="shared" si="0"/>
        <v>#DIV/0!</v>
      </c>
      <c r="F17" s="23"/>
    </row>
    <row r="18" spans="1:7" ht="31.5" hidden="1" x14ac:dyDescent="0.25">
      <c r="A18" s="16" t="s">
        <v>78</v>
      </c>
      <c r="B18" s="126" t="s">
        <v>96</v>
      </c>
      <c r="C18" s="124"/>
      <c r="D18" s="83"/>
      <c r="E18" s="132" t="e">
        <f t="shared" si="0"/>
        <v>#DIV/0!</v>
      </c>
      <c r="F18" s="23"/>
    </row>
    <row r="19" spans="1:7" ht="31.5" hidden="1" x14ac:dyDescent="0.25">
      <c r="A19" s="16" t="s">
        <v>78</v>
      </c>
      <c r="B19" s="126" t="s">
        <v>97</v>
      </c>
      <c r="C19" s="124"/>
      <c r="D19" s="82"/>
      <c r="E19" s="132" t="e">
        <f t="shared" si="0"/>
        <v>#DIV/0!</v>
      </c>
      <c r="F19" s="23"/>
    </row>
    <row r="20" spans="1:7" hidden="1" x14ac:dyDescent="0.25">
      <c r="A20" s="16" t="s">
        <v>78</v>
      </c>
      <c r="B20" s="126" t="s">
        <v>98</v>
      </c>
      <c r="C20" s="124"/>
      <c r="D20" s="82"/>
      <c r="E20" s="132" t="e">
        <f t="shared" si="0"/>
        <v>#DIV/0!</v>
      </c>
      <c r="F20" s="23"/>
    </row>
    <row r="21" spans="1:7" hidden="1" x14ac:dyDescent="0.25">
      <c r="A21" s="16" t="s">
        <v>78</v>
      </c>
      <c r="B21" s="126" t="s">
        <v>99</v>
      </c>
      <c r="C21" s="124"/>
      <c r="D21" s="82"/>
      <c r="E21" s="132" t="e">
        <f t="shared" si="0"/>
        <v>#DIV/0!</v>
      </c>
      <c r="F21" s="23"/>
    </row>
    <row r="22" spans="1:7" hidden="1" x14ac:dyDescent="0.25">
      <c r="A22" s="16" t="s">
        <v>78</v>
      </c>
      <c r="B22" s="126" t="s">
        <v>100</v>
      </c>
      <c r="C22" s="124"/>
      <c r="D22" s="82"/>
      <c r="E22" s="132" t="e">
        <f t="shared" si="0"/>
        <v>#DIV/0!</v>
      </c>
      <c r="F22" s="23"/>
    </row>
    <row r="23" spans="1:7" ht="31.5" hidden="1" x14ac:dyDescent="0.25">
      <c r="A23" s="16" t="s">
        <v>78</v>
      </c>
      <c r="B23" s="126" t="s">
        <v>101</v>
      </c>
      <c r="C23" s="124"/>
      <c r="D23" s="83"/>
      <c r="E23" s="132" t="e">
        <f t="shared" si="0"/>
        <v>#DIV/0!</v>
      </c>
      <c r="F23" s="23"/>
    </row>
    <row r="24" spans="1:7" ht="31.5" hidden="1" x14ac:dyDescent="0.25">
      <c r="A24" s="16" t="s">
        <v>78</v>
      </c>
      <c r="B24" s="126" t="s">
        <v>102</v>
      </c>
      <c r="C24" s="124"/>
      <c r="D24" s="82"/>
      <c r="E24" s="132" t="e">
        <f t="shared" si="0"/>
        <v>#DIV/0!</v>
      </c>
      <c r="F24" s="23"/>
    </row>
    <row r="25" spans="1:7" ht="31.5" hidden="1" x14ac:dyDescent="0.25">
      <c r="A25" s="16" t="s">
        <v>78</v>
      </c>
      <c r="B25" s="127" t="s">
        <v>103</v>
      </c>
      <c r="C25" s="124"/>
      <c r="D25" s="83"/>
      <c r="E25" s="132" t="e">
        <f t="shared" si="0"/>
        <v>#DIV/0!</v>
      </c>
      <c r="F25" s="23"/>
    </row>
    <row r="26" spans="1:7" ht="31.5" hidden="1" x14ac:dyDescent="0.25">
      <c r="A26" s="16" t="s">
        <v>78</v>
      </c>
      <c r="B26" s="127" t="s">
        <v>104</v>
      </c>
      <c r="C26" s="124"/>
      <c r="D26" s="82"/>
      <c r="E26" s="132" t="e">
        <f t="shared" si="0"/>
        <v>#DIV/0!</v>
      </c>
      <c r="F26" s="23"/>
    </row>
    <row r="27" spans="1:7" hidden="1" x14ac:dyDescent="0.25">
      <c r="A27" s="16" t="s">
        <v>78</v>
      </c>
      <c r="B27" s="127" t="s">
        <v>105</v>
      </c>
      <c r="C27" s="124"/>
      <c r="D27" s="86"/>
      <c r="E27" s="132" t="e">
        <f t="shared" si="0"/>
        <v>#DIV/0!</v>
      </c>
      <c r="F27" s="23"/>
    </row>
    <row r="28" spans="1:7" ht="31.5" hidden="1" x14ac:dyDescent="0.25">
      <c r="A28" s="16" t="s">
        <v>78</v>
      </c>
      <c r="B28" s="127" t="s">
        <v>106</v>
      </c>
      <c r="C28" s="124"/>
      <c r="D28" s="82"/>
      <c r="E28" s="132" t="e">
        <f t="shared" si="0"/>
        <v>#DIV/0!</v>
      </c>
      <c r="F28" s="23"/>
    </row>
    <row r="29" spans="1:7" ht="31.5" hidden="1" x14ac:dyDescent="0.25">
      <c r="A29" s="16" t="s">
        <v>78</v>
      </c>
      <c r="B29" s="127" t="s">
        <v>107</v>
      </c>
      <c r="C29" s="124"/>
      <c r="D29" s="82"/>
      <c r="E29" s="132" t="e">
        <f t="shared" si="0"/>
        <v>#DIV/0!</v>
      </c>
      <c r="F29" s="23"/>
    </row>
    <row r="30" spans="1:7" ht="31.5" hidden="1" x14ac:dyDescent="0.25">
      <c r="A30" s="16" t="s">
        <v>78</v>
      </c>
      <c r="B30" s="127" t="s">
        <v>108</v>
      </c>
      <c r="C30" s="124"/>
      <c r="D30" s="82"/>
      <c r="E30" s="132" t="e">
        <f t="shared" si="0"/>
        <v>#DIV/0!</v>
      </c>
      <c r="F30" s="23"/>
    </row>
    <row r="31" spans="1:7" ht="63" hidden="1" x14ac:dyDescent="0.25">
      <c r="A31" s="16" t="s">
        <v>78</v>
      </c>
      <c r="B31" s="127" t="s">
        <v>109</v>
      </c>
      <c r="C31" s="124"/>
      <c r="D31" s="82"/>
      <c r="E31" s="132" t="e">
        <f t="shared" si="0"/>
        <v>#DIV/0!</v>
      </c>
      <c r="F31" s="23"/>
    </row>
    <row r="32" spans="1:7" x14ac:dyDescent="0.25">
      <c r="A32" s="12">
        <v>2</v>
      </c>
      <c r="B32" s="13" t="s">
        <v>27</v>
      </c>
      <c r="C32" s="124">
        <f>C33+C36</f>
        <v>820</v>
      </c>
      <c r="D32" s="82">
        <f>D36</f>
        <v>350</v>
      </c>
      <c r="E32" s="132">
        <f t="shared" si="0"/>
        <v>0.42682926829268292</v>
      </c>
      <c r="F32" s="23"/>
      <c r="G32" s="122"/>
    </row>
    <row r="33" spans="1:7" x14ac:dyDescent="0.25">
      <c r="A33" s="12" t="s">
        <v>28</v>
      </c>
      <c r="B33" s="13" t="s">
        <v>29</v>
      </c>
      <c r="C33" s="124"/>
      <c r="D33" s="82"/>
      <c r="E33" s="132"/>
      <c r="F33" s="23"/>
    </row>
    <row r="34" spans="1:7" x14ac:dyDescent="0.25">
      <c r="A34" s="12" t="s">
        <v>30</v>
      </c>
      <c r="B34" s="13" t="s">
        <v>31</v>
      </c>
      <c r="C34" s="124"/>
      <c r="D34" s="82"/>
      <c r="E34" s="132"/>
      <c r="F34" s="23"/>
    </row>
    <row r="35" spans="1:7" s="178" customFormat="1" x14ac:dyDescent="0.25">
      <c r="A35" s="12" t="s">
        <v>32</v>
      </c>
      <c r="B35" s="13" t="s">
        <v>33</v>
      </c>
      <c r="C35" s="124"/>
      <c r="D35" s="87"/>
      <c r="E35" s="132"/>
      <c r="F35" s="88"/>
    </row>
    <row r="36" spans="1:7" x14ac:dyDescent="0.25">
      <c r="A36" s="12" t="s">
        <v>34</v>
      </c>
      <c r="B36" s="13" t="s">
        <v>10</v>
      </c>
      <c r="C36" s="124">
        <f>C37+C38</f>
        <v>820</v>
      </c>
      <c r="D36" s="82">
        <f>D38</f>
        <v>350</v>
      </c>
      <c r="E36" s="132">
        <f t="shared" si="0"/>
        <v>0.42682926829268292</v>
      </c>
      <c r="F36" s="89"/>
    </row>
    <row r="37" spans="1:7" x14ac:dyDescent="0.25">
      <c r="A37" s="12" t="s">
        <v>30</v>
      </c>
      <c r="B37" s="13" t="s">
        <v>35</v>
      </c>
      <c r="C37" s="124"/>
      <c r="D37" s="82"/>
      <c r="E37" s="132"/>
      <c r="F37" s="89"/>
    </row>
    <row r="38" spans="1:7" x14ac:dyDescent="0.25">
      <c r="A38" s="12" t="s">
        <v>32</v>
      </c>
      <c r="B38" s="13" t="s">
        <v>36</v>
      </c>
      <c r="C38" s="124">
        <v>820</v>
      </c>
      <c r="D38" s="90">
        <v>350</v>
      </c>
      <c r="E38" s="132">
        <f t="shared" si="0"/>
        <v>0.42682926829268292</v>
      </c>
      <c r="F38" s="89"/>
    </row>
    <row r="39" spans="1:7" x14ac:dyDescent="0.25">
      <c r="A39" s="12">
        <v>3</v>
      </c>
      <c r="B39" s="13" t="s">
        <v>37</v>
      </c>
      <c r="C39" s="124">
        <f>C40+C43</f>
        <v>5080</v>
      </c>
      <c r="D39" s="90">
        <f>D40+D43</f>
        <v>2140</v>
      </c>
      <c r="E39" s="132">
        <f t="shared" si="0"/>
        <v>0.42125984251968501</v>
      </c>
      <c r="F39" s="89"/>
      <c r="G39" s="91"/>
    </row>
    <row r="40" spans="1:7" ht="21" customHeight="1" x14ac:dyDescent="0.25">
      <c r="A40" s="12" t="s">
        <v>38</v>
      </c>
      <c r="B40" s="13" t="s">
        <v>23</v>
      </c>
      <c r="C40" s="124">
        <v>1000</v>
      </c>
      <c r="D40" s="90">
        <v>200</v>
      </c>
      <c r="E40" s="132"/>
      <c r="F40" s="89"/>
      <c r="G40" s="92"/>
    </row>
    <row r="41" spans="1:7" ht="18" hidden="1" customHeight="1" x14ac:dyDescent="0.25">
      <c r="A41" s="12"/>
      <c r="B41" s="15" t="s">
        <v>117</v>
      </c>
      <c r="C41" s="124"/>
      <c r="D41" s="86"/>
      <c r="E41" s="132" t="e">
        <f t="shared" si="0"/>
        <v>#DIV/0!</v>
      </c>
      <c r="F41" s="89"/>
    </row>
    <row r="42" spans="1:7" ht="31.5" hidden="1" x14ac:dyDescent="0.25">
      <c r="A42" s="12"/>
      <c r="B42" s="15" t="s">
        <v>118</v>
      </c>
      <c r="C42" s="124"/>
      <c r="D42" s="86"/>
      <c r="E42" s="132" t="e">
        <f t="shared" si="0"/>
        <v>#DIV/0!</v>
      </c>
      <c r="F42" s="89"/>
    </row>
    <row r="43" spans="1:7" x14ac:dyDescent="0.25">
      <c r="A43" s="12" t="s">
        <v>39</v>
      </c>
      <c r="B43" s="13" t="s">
        <v>26</v>
      </c>
      <c r="C43" s="124">
        <v>4080</v>
      </c>
      <c r="D43" s="90">
        <v>1940</v>
      </c>
      <c r="E43" s="132">
        <f t="shared" si="0"/>
        <v>0.47549019607843135</v>
      </c>
      <c r="F43" s="89"/>
    </row>
    <row r="44" spans="1:7" ht="21" hidden="1" customHeight="1" x14ac:dyDescent="0.25">
      <c r="A44" s="17" t="s">
        <v>78</v>
      </c>
      <c r="B44" s="126" t="s">
        <v>110</v>
      </c>
      <c r="C44" s="125"/>
      <c r="D44" s="90"/>
      <c r="E44" s="132" t="e">
        <f t="shared" si="0"/>
        <v>#DIV/0!</v>
      </c>
      <c r="F44" s="89"/>
    </row>
    <row r="45" spans="1:7" ht="31.5" hidden="1" x14ac:dyDescent="0.25">
      <c r="A45" s="17" t="s">
        <v>78</v>
      </c>
      <c r="B45" s="126" t="s">
        <v>111</v>
      </c>
      <c r="C45" s="125"/>
      <c r="D45" s="90"/>
      <c r="E45" s="132" t="e">
        <f t="shared" si="0"/>
        <v>#DIV/0!</v>
      </c>
      <c r="F45" s="89"/>
    </row>
    <row r="46" spans="1:7" ht="31.5" hidden="1" x14ac:dyDescent="0.25">
      <c r="A46" s="17" t="s">
        <v>78</v>
      </c>
      <c r="B46" s="126" t="s">
        <v>112</v>
      </c>
      <c r="C46" s="125"/>
      <c r="D46" s="90"/>
      <c r="E46" s="132" t="e">
        <f t="shared" si="0"/>
        <v>#DIV/0!</v>
      </c>
      <c r="F46" s="89"/>
    </row>
    <row r="47" spans="1:7" ht="31.5" hidden="1" x14ac:dyDescent="0.25">
      <c r="A47" s="17" t="s">
        <v>78</v>
      </c>
      <c r="B47" s="126" t="s">
        <v>113</v>
      </c>
      <c r="C47" s="125"/>
      <c r="D47" s="90"/>
      <c r="E47" s="132" t="e">
        <f t="shared" si="0"/>
        <v>#DIV/0!</v>
      </c>
      <c r="F47" s="89"/>
    </row>
    <row r="48" spans="1:7" ht="31.5" hidden="1" x14ac:dyDescent="0.25">
      <c r="A48" s="17" t="s">
        <v>78</v>
      </c>
      <c r="B48" s="126" t="s">
        <v>114</v>
      </c>
      <c r="C48" s="125"/>
      <c r="D48" s="90"/>
      <c r="E48" s="132" t="e">
        <f t="shared" si="0"/>
        <v>#DIV/0!</v>
      </c>
      <c r="F48" s="89"/>
    </row>
    <row r="49" spans="1:7" ht="47.25" hidden="1" x14ac:dyDescent="0.25">
      <c r="A49" s="17" t="s">
        <v>78</v>
      </c>
      <c r="B49" s="126" t="s">
        <v>115</v>
      </c>
      <c r="C49" s="125"/>
      <c r="D49" s="90"/>
      <c r="E49" s="132" t="e">
        <f t="shared" si="0"/>
        <v>#DIV/0!</v>
      </c>
      <c r="F49" s="89"/>
    </row>
    <row r="50" spans="1:7" ht="31.5" hidden="1" x14ac:dyDescent="0.25">
      <c r="A50" s="17" t="s">
        <v>78</v>
      </c>
      <c r="B50" s="127" t="s">
        <v>103</v>
      </c>
      <c r="C50" s="125"/>
      <c r="D50" s="90"/>
      <c r="E50" s="132" t="e">
        <f t="shared" si="0"/>
        <v>#DIV/0!</v>
      </c>
      <c r="F50" s="93"/>
    </row>
    <row r="51" spans="1:7" ht="31.5" hidden="1" x14ac:dyDescent="0.25">
      <c r="A51" s="17" t="s">
        <v>78</v>
      </c>
      <c r="B51" s="127" t="s">
        <v>104</v>
      </c>
      <c r="C51" s="125"/>
      <c r="D51" s="90"/>
      <c r="E51" s="132" t="e">
        <f t="shared" si="0"/>
        <v>#DIV/0!</v>
      </c>
      <c r="F51" s="93"/>
    </row>
    <row r="52" spans="1:7" hidden="1" x14ac:dyDescent="0.25">
      <c r="A52" s="17" t="s">
        <v>78</v>
      </c>
      <c r="B52" s="126" t="s">
        <v>105</v>
      </c>
      <c r="C52" s="125"/>
      <c r="D52" s="90"/>
      <c r="E52" s="132" t="e">
        <f t="shared" si="0"/>
        <v>#DIV/0!</v>
      </c>
      <c r="F52" s="93"/>
    </row>
    <row r="53" spans="1:7" ht="31.5" hidden="1" x14ac:dyDescent="0.25">
      <c r="A53" s="17" t="s">
        <v>78</v>
      </c>
      <c r="B53" s="127" t="s">
        <v>106</v>
      </c>
      <c r="C53" s="125"/>
      <c r="D53" s="90"/>
      <c r="E53" s="132" t="e">
        <f t="shared" si="0"/>
        <v>#DIV/0!</v>
      </c>
      <c r="F53" s="93"/>
    </row>
    <row r="54" spans="1:7" ht="31.5" hidden="1" x14ac:dyDescent="0.25">
      <c r="A54" s="17" t="s">
        <v>78</v>
      </c>
      <c r="B54" s="127" t="s">
        <v>107</v>
      </c>
      <c r="C54" s="125"/>
      <c r="D54" s="90"/>
      <c r="E54" s="132" t="e">
        <f t="shared" si="0"/>
        <v>#DIV/0!</v>
      </c>
      <c r="F54" s="93"/>
    </row>
    <row r="55" spans="1:7" ht="31.5" hidden="1" x14ac:dyDescent="0.25">
      <c r="A55" s="17" t="s">
        <v>78</v>
      </c>
      <c r="B55" s="126" t="s">
        <v>116</v>
      </c>
      <c r="C55" s="125"/>
      <c r="D55" s="90"/>
      <c r="E55" s="132" t="e">
        <f t="shared" si="0"/>
        <v>#DIV/0!</v>
      </c>
      <c r="F55" s="89"/>
    </row>
    <row r="56" spans="1:7" s="178" customFormat="1" x14ac:dyDescent="0.25">
      <c r="A56" s="18" t="s">
        <v>2</v>
      </c>
      <c r="B56" s="19" t="s">
        <v>40</v>
      </c>
      <c r="C56" s="8">
        <f>C57+C60+C67+C70+C73+C76+C79+C82+C85+C88+C91</f>
        <v>4070083</v>
      </c>
      <c r="D56" s="94">
        <f>D57+D60+D67+D70+D73+D76+D79+D82+D85+D88+D91</f>
        <v>1753898</v>
      </c>
      <c r="E56" s="133">
        <f t="shared" si="0"/>
        <v>0.43092438164037439</v>
      </c>
      <c r="F56" s="95">
        <v>85</v>
      </c>
      <c r="G56" s="121"/>
    </row>
    <row r="57" spans="1:7" s="178" customFormat="1" x14ac:dyDescent="0.25">
      <c r="A57" s="18">
        <v>1</v>
      </c>
      <c r="B57" s="19" t="s">
        <v>10</v>
      </c>
      <c r="C57" s="8">
        <f>C58+C59</f>
        <v>2150270</v>
      </c>
      <c r="D57" s="94">
        <f>D58+D59</f>
        <v>837800</v>
      </c>
      <c r="E57" s="133">
        <f t="shared" si="0"/>
        <v>0.38962548889209264</v>
      </c>
      <c r="F57" s="95">
        <v>87</v>
      </c>
    </row>
    <row r="58" spans="1:7" x14ac:dyDescent="0.25">
      <c r="A58" s="12" t="s">
        <v>22</v>
      </c>
      <c r="B58" s="13" t="s">
        <v>35</v>
      </c>
      <c r="C58" s="125">
        <v>1235600</v>
      </c>
      <c r="D58" s="90">
        <v>717800</v>
      </c>
      <c r="E58" s="132">
        <f t="shared" si="0"/>
        <v>0.58093234056328913</v>
      </c>
      <c r="F58" s="89"/>
    </row>
    <row r="59" spans="1:7" x14ac:dyDescent="0.25">
      <c r="A59" s="12" t="s">
        <v>25</v>
      </c>
      <c r="B59" s="13" t="s">
        <v>36</v>
      </c>
      <c r="C59" s="125">
        <v>914670</v>
      </c>
      <c r="D59" s="90">
        <v>120000</v>
      </c>
      <c r="E59" s="132">
        <f t="shared" si="0"/>
        <v>0.13119485716159926</v>
      </c>
      <c r="F59" s="93"/>
    </row>
    <row r="60" spans="1:7" s="178" customFormat="1" x14ac:dyDescent="0.25">
      <c r="A60" s="20">
        <v>2</v>
      </c>
      <c r="B60" s="19" t="s">
        <v>41</v>
      </c>
      <c r="C60" s="8">
        <f>C61+C65+C66</f>
        <v>358950</v>
      </c>
      <c r="D60" s="94">
        <f>D61+D65+D66</f>
        <v>175548</v>
      </c>
      <c r="E60" s="133">
        <f t="shared" si="0"/>
        <v>0.48905975762641035</v>
      </c>
      <c r="F60" s="95">
        <v>90</v>
      </c>
    </row>
    <row r="61" spans="1:7" ht="15.75" customHeight="1" x14ac:dyDescent="0.25">
      <c r="A61" s="21" t="s">
        <v>28</v>
      </c>
      <c r="B61" s="13" t="s">
        <v>42</v>
      </c>
      <c r="C61" s="124">
        <f>137968+1000+156142+27819</f>
        <v>322929</v>
      </c>
      <c r="D61" s="90">
        <v>142300</v>
      </c>
      <c r="E61" s="132">
        <f t="shared" si="0"/>
        <v>0.44065413759680921</v>
      </c>
      <c r="F61" s="93"/>
    </row>
    <row r="62" spans="1:7" ht="21" hidden="1" customHeight="1" x14ac:dyDescent="0.25">
      <c r="A62" s="22"/>
      <c r="B62" s="15" t="s">
        <v>43</v>
      </c>
      <c r="C62" s="124"/>
      <c r="D62" s="90">
        <f t="shared" ref="D62:D68" si="1">C62/2</f>
        <v>0</v>
      </c>
      <c r="E62" s="132"/>
      <c r="F62" s="93"/>
    </row>
    <row r="63" spans="1:7" hidden="1" x14ac:dyDescent="0.25">
      <c r="A63" s="22"/>
      <c r="B63" s="15" t="s">
        <v>44</v>
      </c>
      <c r="C63" s="124"/>
      <c r="D63" s="90">
        <f t="shared" si="1"/>
        <v>0</v>
      </c>
      <c r="E63" s="132"/>
      <c r="F63" s="93"/>
    </row>
    <row r="64" spans="1:7" hidden="1" x14ac:dyDescent="0.25">
      <c r="A64" s="22"/>
      <c r="B64" s="15" t="s">
        <v>45</v>
      </c>
      <c r="C64" s="124"/>
      <c r="D64" s="90">
        <f t="shared" si="1"/>
        <v>0</v>
      </c>
      <c r="E64" s="132"/>
      <c r="F64" s="93"/>
    </row>
    <row r="65" spans="1:7" ht="18.75" customHeight="1" x14ac:dyDescent="0.25">
      <c r="A65" s="21" t="s">
        <v>34</v>
      </c>
      <c r="B65" s="13" t="s">
        <v>46</v>
      </c>
      <c r="C65" s="124">
        <v>2788</v>
      </c>
      <c r="D65" s="90">
        <v>2788</v>
      </c>
      <c r="E65" s="132"/>
      <c r="F65" s="93"/>
    </row>
    <row r="66" spans="1:7" x14ac:dyDescent="0.25">
      <c r="A66" s="21" t="s">
        <v>47</v>
      </c>
      <c r="B66" s="13" t="s">
        <v>48</v>
      </c>
      <c r="C66" s="124">
        <v>33233</v>
      </c>
      <c r="D66" s="90">
        <v>30460</v>
      </c>
      <c r="E66" s="132">
        <f t="shared" si="0"/>
        <v>0.91655884211476546</v>
      </c>
      <c r="F66" s="93"/>
    </row>
    <row r="67" spans="1:7" s="178" customFormat="1" x14ac:dyDescent="0.25">
      <c r="A67" s="18">
        <v>3</v>
      </c>
      <c r="B67" s="19" t="s">
        <v>49</v>
      </c>
      <c r="C67" s="8">
        <f>C68+C69</f>
        <v>545480</v>
      </c>
      <c r="D67" s="94">
        <f>D68+D69</f>
        <v>267250</v>
      </c>
      <c r="E67" s="133">
        <f t="shared" si="0"/>
        <v>0.48993546967808171</v>
      </c>
      <c r="F67" s="95">
        <v>80</v>
      </c>
    </row>
    <row r="68" spans="1:7" x14ac:dyDescent="0.25">
      <c r="A68" s="12" t="s">
        <v>38</v>
      </c>
      <c r="B68" s="13" t="s">
        <v>31</v>
      </c>
      <c r="C68" s="124">
        <v>283500</v>
      </c>
      <c r="D68" s="90">
        <f t="shared" si="1"/>
        <v>141750</v>
      </c>
      <c r="E68" s="132">
        <f t="shared" si="0"/>
        <v>0.5</v>
      </c>
      <c r="F68" s="93"/>
    </row>
    <row r="69" spans="1:7" x14ac:dyDescent="0.25">
      <c r="A69" s="12" t="s">
        <v>39</v>
      </c>
      <c r="B69" s="13" t="s">
        <v>48</v>
      </c>
      <c r="C69" s="124">
        <f>375580-5000-108600</f>
        <v>261980</v>
      </c>
      <c r="D69" s="90">
        <v>125500</v>
      </c>
      <c r="E69" s="132">
        <f t="shared" si="0"/>
        <v>0.47904420184746926</v>
      </c>
      <c r="F69" s="93"/>
    </row>
    <row r="70" spans="1:7" s="178" customFormat="1" x14ac:dyDescent="0.25">
      <c r="A70" s="18">
        <v>4</v>
      </c>
      <c r="B70" s="19" t="s">
        <v>50</v>
      </c>
      <c r="C70" s="8">
        <f>C71+C72</f>
        <v>10000</v>
      </c>
      <c r="D70" s="94">
        <f>D71+D72</f>
        <v>4200</v>
      </c>
      <c r="E70" s="133">
        <f t="shared" si="0"/>
        <v>0.42</v>
      </c>
      <c r="F70" s="95">
        <v>85</v>
      </c>
      <c r="G70" s="96"/>
    </row>
    <row r="71" spans="1:7" x14ac:dyDescent="0.25">
      <c r="A71" s="12" t="s">
        <v>51</v>
      </c>
      <c r="B71" s="13" t="s">
        <v>31</v>
      </c>
      <c r="C71" s="124">
        <v>7500</v>
      </c>
      <c r="D71" s="90">
        <v>3200</v>
      </c>
      <c r="E71" s="132">
        <f t="shared" si="0"/>
        <v>0.42666666666666669</v>
      </c>
      <c r="F71" s="93"/>
      <c r="G71" s="92"/>
    </row>
    <row r="72" spans="1:7" x14ac:dyDescent="0.25">
      <c r="A72" s="12" t="s">
        <v>52</v>
      </c>
      <c r="B72" s="13" t="s">
        <v>48</v>
      </c>
      <c r="C72" s="124">
        <v>2500</v>
      </c>
      <c r="D72" s="90">
        <v>1000</v>
      </c>
      <c r="E72" s="132">
        <f t="shared" si="0"/>
        <v>0.4</v>
      </c>
      <c r="F72" s="89"/>
    </row>
    <row r="73" spans="1:7" s="178" customFormat="1" x14ac:dyDescent="0.25">
      <c r="A73" s="18">
        <v>5</v>
      </c>
      <c r="B73" s="19" t="s">
        <v>53</v>
      </c>
      <c r="C73" s="8">
        <f>C74+C75</f>
        <v>0</v>
      </c>
      <c r="D73" s="94">
        <f>D74+D75</f>
        <v>0</v>
      </c>
      <c r="E73" s="133">
        <v>0</v>
      </c>
      <c r="F73" s="97">
        <v>0</v>
      </c>
    </row>
    <row r="74" spans="1:7" x14ac:dyDescent="0.25">
      <c r="A74" s="12" t="s">
        <v>54</v>
      </c>
      <c r="B74" s="13" t="s">
        <v>31</v>
      </c>
      <c r="C74" s="124">
        <v>0</v>
      </c>
      <c r="D74" s="90"/>
      <c r="E74" s="132"/>
      <c r="F74" s="23"/>
    </row>
    <row r="75" spans="1:7" x14ac:dyDescent="0.25">
      <c r="A75" s="12" t="s">
        <v>55</v>
      </c>
      <c r="B75" s="13" t="s">
        <v>48</v>
      </c>
      <c r="C75" s="124">
        <v>0</v>
      </c>
      <c r="D75" s="90"/>
      <c r="E75" s="132"/>
      <c r="F75" s="98"/>
    </row>
    <row r="76" spans="1:7" x14ac:dyDescent="0.25">
      <c r="A76" s="18">
        <v>6</v>
      </c>
      <c r="B76" s="19" t="s">
        <v>68</v>
      </c>
      <c r="C76" s="8">
        <f>C77+C78</f>
        <v>825330</v>
      </c>
      <c r="D76" s="90">
        <f>D77+D78</f>
        <v>387850</v>
      </c>
      <c r="E76" s="132">
        <f t="shared" ref="E76:E102" si="2">D76/C76</f>
        <v>0.46993323882568183</v>
      </c>
      <c r="F76" s="181">
        <v>85</v>
      </c>
    </row>
    <row r="77" spans="1:7" x14ac:dyDescent="0.25">
      <c r="A77" s="12" t="s">
        <v>56</v>
      </c>
      <c r="B77" s="13" t="s">
        <v>31</v>
      </c>
      <c r="C77" s="124">
        <v>1975</v>
      </c>
      <c r="D77" s="90">
        <v>1100</v>
      </c>
      <c r="E77" s="132">
        <f t="shared" si="2"/>
        <v>0.55696202531645567</v>
      </c>
      <c r="F77" s="23"/>
    </row>
    <row r="78" spans="1:7" x14ac:dyDescent="0.25">
      <c r="A78" s="12" t="s">
        <v>57</v>
      </c>
      <c r="B78" s="13" t="s">
        <v>48</v>
      </c>
      <c r="C78" s="124">
        <f>832330-1975-7000</f>
        <v>823355</v>
      </c>
      <c r="D78" s="90">
        <v>386750</v>
      </c>
      <c r="E78" s="132">
        <f t="shared" si="2"/>
        <v>0.46972448093471225</v>
      </c>
      <c r="F78" s="23"/>
    </row>
    <row r="79" spans="1:7" s="178" customFormat="1" x14ac:dyDescent="0.25">
      <c r="A79" s="18">
        <v>7</v>
      </c>
      <c r="B79" s="19" t="s">
        <v>9</v>
      </c>
      <c r="C79" s="8">
        <f>C80+C81</f>
        <v>15730</v>
      </c>
      <c r="D79" s="94">
        <f>D80+D81</f>
        <v>5200</v>
      </c>
      <c r="E79" s="133">
        <f t="shared" si="2"/>
        <v>0.33057851239669422</v>
      </c>
      <c r="F79" s="97">
        <v>83</v>
      </c>
    </row>
    <row r="80" spans="1:7" x14ac:dyDescent="0.25">
      <c r="A80" s="12" t="s">
        <v>58</v>
      </c>
      <c r="B80" s="13" t="s">
        <v>31</v>
      </c>
      <c r="C80" s="124">
        <v>0</v>
      </c>
      <c r="D80" s="90">
        <f t="shared" ref="D80:D90" si="3">C80/2</f>
        <v>0</v>
      </c>
      <c r="E80" s="132"/>
      <c r="F80" s="23"/>
    </row>
    <row r="81" spans="1:7" x14ac:dyDescent="0.25">
      <c r="A81" s="12" t="s">
        <v>59</v>
      </c>
      <c r="B81" s="13" t="s">
        <v>48</v>
      </c>
      <c r="C81" s="124">
        <v>15730</v>
      </c>
      <c r="D81" s="90">
        <v>5200</v>
      </c>
      <c r="E81" s="132">
        <f t="shared" si="2"/>
        <v>0.33057851239669422</v>
      </c>
      <c r="F81" s="23"/>
    </row>
    <row r="82" spans="1:7" s="178" customFormat="1" x14ac:dyDescent="0.25">
      <c r="A82" s="18">
        <v>8</v>
      </c>
      <c r="B82" s="19" t="s">
        <v>60</v>
      </c>
      <c r="C82" s="8">
        <f>C83+C84</f>
        <v>300</v>
      </c>
      <c r="D82" s="94">
        <f>D83+D84</f>
        <v>200</v>
      </c>
      <c r="E82" s="133">
        <f t="shared" si="2"/>
        <v>0.66666666666666663</v>
      </c>
      <c r="F82" s="97">
        <v>100</v>
      </c>
    </row>
    <row r="83" spans="1:7" x14ac:dyDescent="0.25">
      <c r="A83" s="12" t="s">
        <v>61</v>
      </c>
      <c r="B83" s="13" t="s">
        <v>31</v>
      </c>
      <c r="C83" s="124"/>
      <c r="D83" s="90">
        <f t="shared" si="3"/>
        <v>0</v>
      </c>
      <c r="E83" s="132"/>
      <c r="F83" s="23"/>
    </row>
    <row r="84" spans="1:7" x14ac:dyDescent="0.25">
      <c r="A84" s="12" t="s">
        <v>62</v>
      </c>
      <c r="B84" s="13" t="s">
        <v>48</v>
      </c>
      <c r="C84" s="124">
        <f>1500-1200</f>
        <v>300</v>
      </c>
      <c r="D84" s="90">
        <v>200</v>
      </c>
      <c r="E84" s="132">
        <f t="shared" si="2"/>
        <v>0.66666666666666663</v>
      </c>
      <c r="F84" s="23"/>
    </row>
    <row r="85" spans="1:7" s="178" customFormat="1" ht="31.5" hidden="1" x14ac:dyDescent="0.25">
      <c r="A85" s="18">
        <v>9</v>
      </c>
      <c r="B85" s="19" t="s">
        <v>63</v>
      </c>
      <c r="C85" s="8">
        <v>0</v>
      </c>
      <c r="D85" s="94">
        <f t="shared" si="3"/>
        <v>0</v>
      </c>
      <c r="E85" s="132"/>
      <c r="F85" s="97"/>
    </row>
    <row r="86" spans="1:7" hidden="1" x14ac:dyDescent="0.25">
      <c r="A86" s="12" t="s">
        <v>64</v>
      </c>
      <c r="B86" s="13" t="s">
        <v>31</v>
      </c>
      <c r="C86" s="124"/>
      <c r="D86" s="90">
        <f t="shared" si="3"/>
        <v>0</v>
      </c>
      <c r="E86" s="132"/>
      <c r="F86" s="23"/>
    </row>
    <row r="87" spans="1:7" hidden="1" x14ac:dyDescent="0.25">
      <c r="A87" s="12" t="s">
        <v>65</v>
      </c>
      <c r="B87" s="13" t="s">
        <v>48</v>
      </c>
      <c r="C87" s="124"/>
      <c r="D87" s="90">
        <f t="shared" si="3"/>
        <v>0</v>
      </c>
      <c r="E87" s="132"/>
      <c r="F87" s="23"/>
    </row>
    <row r="88" spans="1:7" s="178" customFormat="1" hidden="1" x14ac:dyDescent="0.25">
      <c r="A88" s="18">
        <v>10</v>
      </c>
      <c r="B88" s="19" t="s">
        <v>8</v>
      </c>
      <c r="C88" s="8">
        <v>0</v>
      </c>
      <c r="D88" s="94">
        <f t="shared" si="3"/>
        <v>0</v>
      </c>
      <c r="E88" s="132"/>
      <c r="F88" s="97"/>
    </row>
    <row r="89" spans="1:7" hidden="1" x14ac:dyDescent="0.25">
      <c r="A89" s="12" t="s">
        <v>66</v>
      </c>
      <c r="B89" s="13" t="s">
        <v>31</v>
      </c>
      <c r="C89" s="124"/>
      <c r="D89" s="90">
        <f t="shared" si="3"/>
        <v>0</v>
      </c>
      <c r="E89" s="132"/>
      <c r="F89" s="23"/>
    </row>
    <row r="90" spans="1:7" hidden="1" x14ac:dyDescent="0.25">
      <c r="A90" s="12" t="s">
        <v>67</v>
      </c>
      <c r="B90" s="13" t="s">
        <v>48</v>
      </c>
      <c r="C90" s="124"/>
      <c r="D90" s="90">
        <f t="shared" si="3"/>
        <v>0</v>
      </c>
      <c r="E90" s="132"/>
      <c r="F90" s="23"/>
    </row>
    <row r="91" spans="1:7" s="178" customFormat="1" x14ac:dyDescent="0.25">
      <c r="A91" s="18">
        <v>11</v>
      </c>
      <c r="B91" s="128" t="s">
        <v>11</v>
      </c>
      <c r="C91" s="8">
        <f>C92+C96</f>
        <v>164023</v>
      </c>
      <c r="D91" s="8">
        <f>D92+D96</f>
        <v>75850</v>
      </c>
      <c r="E91" s="133">
        <f t="shared" si="2"/>
        <v>0.46243514629045929</v>
      </c>
      <c r="F91" s="97">
        <v>89</v>
      </c>
      <c r="G91" s="121"/>
    </row>
    <row r="92" spans="1:7" x14ac:dyDescent="0.25">
      <c r="A92" s="12">
        <v>1</v>
      </c>
      <c r="B92" s="13" t="s">
        <v>12</v>
      </c>
      <c r="C92" s="124">
        <f>C94+C95</f>
        <v>12000</v>
      </c>
      <c r="D92" s="90">
        <f>D94+D95</f>
        <v>7000</v>
      </c>
      <c r="E92" s="132">
        <f t="shared" si="2"/>
        <v>0.58333333333333337</v>
      </c>
      <c r="F92" s="23"/>
    </row>
    <row r="93" spans="1:7" ht="31.5" x14ac:dyDescent="0.25">
      <c r="A93" s="12"/>
      <c r="B93" s="15" t="s">
        <v>13</v>
      </c>
      <c r="C93" s="125"/>
      <c r="D93" s="90"/>
      <c r="E93" s="132"/>
      <c r="F93" s="23"/>
    </row>
    <row r="94" spans="1:7" ht="31.5" x14ac:dyDescent="0.25">
      <c r="A94" s="16" t="s">
        <v>22</v>
      </c>
      <c r="B94" s="15" t="s">
        <v>241</v>
      </c>
      <c r="C94" s="125">
        <v>7000</v>
      </c>
      <c r="D94" s="90">
        <v>4000</v>
      </c>
      <c r="E94" s="132">
        <f t="shared" si="2"/>
        <v>0.5714285714285714</v>
      </c>
      <c r="F94" s="23"/>
    </row>
    <row r="95" spans="1:7" ht="31.5" x14ac:dyDescent="0.25">
      <c r="A95" s="16" t="s">
        <v>25</v>
      </c>
      <c r="B95" s="15" t="s">
        <v>236</v>
      </c>
      <c r="C95" s="125">
        <v>5000</v>
      </c>
      <c r="D95" s="90">
        <v>3000</v>
      </c>
      <c r="E95" s="132">
        <f t="shared" si="2"/>
        <v>0.6</v>
      </c>
      <c r="F95" s="23"/>
    </row>
    <row r="96" spans="1:7" x14ac:dyDescent="0.25">
      <c r="A96" s="12">
        <v>2</v>
      </c>
      <c r="B96" s="129" t="s">
        <v>11</v>
      </c>
      <c r="C96" s="125">
        <f>C98+C99+C100+C101+C102</f>
        <v>152023</v>
      </c>
      <c r="D96" s="125">
        <f>D98+D99+D100+D101+D102</f>
        <v>68850</v>
      </c>
      <c r="E96" s="132">
        <f t="shared" si="2"/>
        <v>0.45289199660577678</v>
      </c>
      <c r="F96" s="23"/>
    </row>
    <row r="97" spans="1:7" x14ac:dyDescent="0.25">
      <c r="A97" s="14"/>
      <c r="B97" s="130" t="s">
        <v>14</v>
      </c>
      <c r="C97" s="125"/>
      <c r="D97" s="86"/>
      <c r="E97" s="132"/>
      <c r="F97" s="23"/>
    </row>
    <row r="98" spans="1:7" ht="31.5" x14ac:dyDescent="0.25">
      <c r="A98" s="17" t="s">
        <v>28</v>
      </c>
      <c r="B98" s="130" t="s">
        <v>244</v>
      </c>
      <c r="C98" s="125">
        <v>33000</v>
      </c>
      <c r="D98" s="86">
        <v>25100</v>
      </c>
      <c r="E98" s="132">
        <f t="shared" si="2"/>
        <v>0.76060606060606062</v>
      </c>
      <c r="F98" s="23"/>
      <c r="G98" s="122"/>
    </row>
    <row r="99" spans="1:7" ht="47.25" x14ac:dyDescent="0.25">
      <c r="A99" s="17" t="s">
        <v>34</v>
      </c>
      <c r="B99" s="130" t="s">
        <v>93</v>
      </c>
      <c r="C99" s="125">
        <v>108600</v>
      </c>
      <c r="D99" s="7">
        <v>40600</v>
      </c>
      <c r="E99" s="132">
        <f t="shared" si="2"/>
        <v>0.37384898710865561</v>
      </c>
      <c r="F99" s="23"/>
    </row>
    <row r="100" spans="1:7" s="85" customFormat="1" ht="31.5" x14ac:dyDescent="0.25">
      <c r="A100" s="182" t="s">
        <v>47</v>
      </c>
      <c r="B100" s="15" t="s">
        <v>240</v>
      </c>
      <c r="C100" s="125">
        <v>2000</v>
      </c>
      <c r="D100" s="7">
        <v>900</v>
      </c>
      <c r="E100" s="132">
        <f t="shared" si="2"/>
        <v>0.45</v>
      </c>
      <c r="F100" s="84"/>
    </row>
    <row r="101" spans="1:7" s="85" customFormat="1" ht="47.25" x14ac:dyDescent="0.25">
      <c r="A101" s="182" t="s">
        <v>239</v>
      </c>
      <c r="B101" s="131" t="s">
        <v>238</v>
      </c>
      <c r="C101" s="125">
        <v>8113</v>
      </c>
      <c r="D101" s="7">
        <v>2000</v>
      </c>
      <c r="E101" s="132">
        <f t="shared" si="2"/>
        <v>0.24651793417971157</v>
      </c>
      <c r="F101" s="84"/>
    </row>
    <row r="102" spans="1:7" s="85" customFormat="1" ht="54" customHeight="1" x14ac:dyDescent="0.25">
      <c r="A102" s="183" t="s">
        <v>243</v>
      </c>
      <c r="B102" s="184" t="s">
        <v>279</v>
      </c>
      <c r="C102" s="185">
        <v>310</v>
      </c>
      <c r="D102" s="186">
        <v>250</v>
      </c>
      <c r="E102" s="187">
        <f t="shared" si="2"/>
        <v>0.80645161290322576</v>
      </c>
      <c r="F102" s="188"/>
    </row>
  </sheetData>
  <mergeCells count="12">
    <mergeCell ref="A5:F5"/>
    <mergeCell ref="A7:A8"/>
    <mergeCell ref="B7:B8"/>
    <mergeCell ref="C7:C8"/>
    <mergeCell ref="D7:D8"/>
    <mergeCell ref="E7:F7"/>
    <mergeCell ref="D6:F6"/>
    <mergeCell ref="A1:B1"/>
    <mergeCell ref="E1:F1"/>
    <mergeCell ref="A2:B2"/>
    <mergeCell ref="A3:F3"/>
    <mergeCell ref="A4:F4"/>
  </mergeCells>
  <pageMargins left="0.511811023622047" right="0.21496062992126" top="0.77" bottom="0.41" header="0.31496062992126" footer="0.2"/>
  <pageSetup paperSize="9" orientation="portrait"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01"/>
  <sheetViews>
    <sheetView tabSelected="1" workbookViewId="0">
      <selection activeCell="B14" sqref="B14"/>
    </sheetView>
  </sheetViews>
  <sheetFormatPr defaultColWidth="9.140625" defaultRowHeight="15.75" x14ac:dyDescent="0.25"/>
  <cols>
    <col min="1" max="1" width="4.5703125" style="24" customWidth="1"/>
    <col min="2" max="2" width="34.42578125" style="73" customWidth="1"/>
    <col min="3" max="3" width="8.7109375" style="164" customWidth="1"/>
    <col min="4" max="4" width="10.140625" style="164" customWidth="1"/>
    <col min="5" max="6" width="8.85546875" style="164" customWidth="1"/>
    <col min="7" max="7" width="9.28515625" style="164" customWidth="1"/>
    <col min="8" max="8" width="10" style="164" customWidth="1"/>
    <col min="9" max="16384" width="9.140625" style="9"/>
  </cols>
  <sheetData>
    <row r="1" spans="1:9" x14ac:dyDescent="0.25">
      <c r="A1" s="277" t="s">
        <v>69</v>
      </c>
      <c r="B1" s="277"/>
      <c r="G1" s="276" t="s">
        <v>245</v>
      </c>
      <c r="H1" s="276"/>
    </row>
    <row r="2" spans="1:9" ht="8.25" customHeight="1" x14ac:dyDescent="0.25">
      <c r="A2" s="277"/>
      <c r="B2" s="277"/>
      <c r="C2" s="277"/>
      <c r="D2" s="165"/>
      <c r="E2" s="165"/>
      <c r="F2" s="166"/>
      <c r="G2" s="165"/>
      <c r="H2" s="165"/>
    </row>
    <row r="3" spans="1:9" ht="15.75" customHeight="1" x14ac:dyDescent="0.25">
      <c r="A3" s="280" t="s">
        <v>205</v>
      </c>
      <c r="B3" s="280"/>
      <c r="C3" s="280"/>
      <c r="D3" s="280"/>
      <c r="E3" s="280"/>
      <c r="F3" s="280"/>
      <c r="G3" s="280"/>
      <c r="H3" s="280"/>
    </row>
    <row r="4" spans="1:9" ht="19.5" customHeight="1" x14ac:dyDescent="0.25">
      <c r="A4" s="280" t="s">
        <v>278</v>
      </c>
      <c r="B4" s="280"/>
      <c r="C4" s="280"/>
      <c r="D4" s="280"/>
      <c r="E4" s="280"/>
      <c r="F4" s="280"/>
      <c r="G4" s="280"/>
      <c r="H4" s="280"/>
    </row>
    <row r="5" spans="1:9" ht="19.5" customHeight="1" x14ac:dyDescent="0.25">
      <c r="A5" s="279" t="s">
        <v>285</v>
      </c>
      <c r="B5" s="279"/>
      <c r="C5" s="279"/>
      <c r="D5" s="279"/>
      <c r="E5" s="279"/>
      <c r="F5" s="279"/>
      <c r="G5" s="279"/>
      <c r="H5" s="279"/>
      <c r="I5" s="279"/>
    </row>
    <row r="6" spans="1:9" s="26" customFormat="1" ht="15.75" customHeight="1" x14ac:dyDescent="0.25">
      <c r="A6" s="278"/>
      <c r="B6" s="278"/>
      <c r="C6" s="278"/>
      <c r="D6" s="167"/>
      <c r="E6" s="167"/>
      <c r="F6" s="167"/>
      <c r="G6" s="167"/>
      <c r="H6" s="168"/>
    </row>
    <row r="7" spans="1:9" s="27" customFormat="1" ht="26.25" customHeight="1" x14ac:dyDescent="0.25">
      <c r="A7" s="281" t="s">
        <v>71</v>
      </c>
      <c r="B7" s="281" t="s">
        <v>194</v>
      </c>
      <c r="C7" s="284" t="s">
        <v>210</v>
      </c>
      <c r="D7" s="285"/>
      <c r="E7" s="285"/>
      <c r="F7" s="285"/>
      <c r="G7" s="285"/>
      <c r="H7" s="286"/>
    </row>
    <row r="8" spans="1:9" s="28" customFormat="1" ht="23.25" customHeight="1" x14ac:dyDescent="0.2">
      <c r="A8" s="282"/>
      <c r="B8" s="282"/>
      <c r="C8" s="289" t="s">
        <v>5</v>
      </c>
      <c r="D8" s="290"/>
      <c r="E8" s="289" t="s">
        <v>195</v>
      </c>
      <c r="F8" s="290"/>
      <c r="G8" s="289" t="s">
        <v>196</v>
      </c>
      <c r="H8" s="290"/>
    </row>
    <row r="9" spans="1:9" s="28" customFormat="1" ht="12.75" customHeight="1" x14ac:dyDescent="0.2">
      <c r="A9" s="282"/>
      <c r="B9" s="282"/>
      <c r="C9" s="287" t="s">
        <v>197</v>
      </c>
      <c r="D9" s="287" t="s">
        <v>198</v>
      </c>
      <c r="E9" s="287" t="s">
        <v>199</v>
      </c>
      <c r="F9" s="287" t="s">
        <v>200</v>
      </c>
      <c r="G9" s="287" t="s">
        <v>201</v>
      </c>
      <c r="H9" s="287" t="s">
        <v>202</v>
      </c>
    </row>
    <row r="10" spans="1:9" s="28" customFormat="1" ht="28.5" customHeight="1" x14ac:dyDescent="0.2">
      <c r="A10" s="283"/>
      <c r="B10" s="283"/>
      <c r="C10" s="288"/>
      <c r="D10" s="288"/>
      <c r="E10" s="288"/>
      <c r="F10" s="288"/>
      <c r="G10" s="288"/>
      <c r="H10" s="288"/>
    </row>
    <row r="11" spans="1:9" ht="17.25" customHeight="1" x14ac:dyDescent="0.25">
      <c r="A11" s="29" t="s">
        <v>0</v>
      </c>
      <c r="B11" s="30" t="s">
        <v>4</v>
      </c>
      <c r="C11" s="31" t="s">
        <v>123</v>
      </c>
      <c r="D11" s="32">
        <v>2</v>
      </c>
      <c r="E11" s="32">
        <v>3</v>
      </c>
      <c r="F11" s="32">
        <v>4</v>
      </c>
      <c r="G11" s="32">
        <v>5</v>
      </c>
      <c r="H11" s="30">
        <v>6</v>
      </c>
    </row>
    <row r="12" spans="1:9" s="99" customFormat="1" ht="17.25" customHeight="1" x14ac:dyDescent="0.25">
      <c r="A12" s="33" t="s">
        <v>1</v>
      </c>
      <c r="B12" s="100" t="s">
        <v>211</v>
      </c>
      <c r="C12" s="169"/>
      <c r="D12" s="170"/>
      <c r="E12" s="170"/>
      <c r="F12" s="170"/>
      <c r="G12" s="170"/>
      <c r="H12" s="171"/>
    </row>
    <row r="13" spans="1:9" ht="17.25" customHeight="1" x14ac:dyDescent="0.25">
      <c r="A13" s="101">
        <v>1</v>
      </c>
      <c r="B13" s="102" t="s">
        <v>216</v>
      </c>
      <c r="C13" s="37" t="s">
        <v>207</v>
      </c>
      <c r="D13" s="105"/>
      <c r="E13" s="105" t="s">
        <v>207</v>
      </c>
      <c r="F13" s="105"/>
      <c r="G13" s="105" t="s">
        <v>207</v>
      </c>
      <c r="H13" s="106"/>
    </row>
    <row r="14" spans="1:9" ht="17.25" customHeight="1" x14ac:dyDescent="0.25">
      <c r="A14" s="101">
        <v>2</v>
      </c>
      <c r="B14" s="102" t="s">
        <v>217</v>
      </c>
      <c r="C14" s="37" t="s">
        <v>207</v>
      </c>
      <c r="D14" s="105"/>
      <c r="E14" s="105" t="s">
        <v>207</v>
      </c>
      <c r="F14" s="105"/>
      <c r="G14" s="105" t="s">
        <v>207</v>
      </c>
      <c r="H14" s="106"/>
    </row>
    <row r="15" spans="1:9" ht="30.75" customHeight="1" x14ac:dyDescent="0.25">
      <c r="A15" s="101">
        <v>3</v>
      </c>
      <c r="B15" s="102" t="s">
        <v>219</v>
      </c>
      <c r="C15" s="37" t="s">
        <v>207</v>
      </c>
      <c r="D15" s="105"/>
      <c r="E15" s="105" t="s">
        <v>207</v>
      </c>
      <c r="F15" s="105"/>
      <c r="G15" s="105" t="s">
        <v>207</v>
      </c>
      <c r="H15" s="106"/>
    </row>
    <row r="16" spans="1:9" ht="17.25" customHeight="1" x14ac:dyDescent="0.25">
      <c r="A16" s="101">
        <v>4</v>
      </c>
      <c r="B16" s="102" t="s">
        <v>218</v>
      </c>
      <c r="C16" s="37" t="s">
        <v>207</v>
      </c>
      <c r="D16" s="105"/>
      <c r="E16" s="105" t="s">
        <v>207</v>
      </c>
      <c r="F16" s="105"/>
      <c r="G16" s="105" t="s">
        <v>207</v>
      </c>
      <c r="H16" s="106"/>
    </row>
    <row r="17" spans="1:8" ht="17.25" customHeight="1" x14ac:dyDescent="0.25">
      <c r="A17" s="101">
        <v>5</v>
      </c>
      <c r="B17" s="102" t="s">
        <v>89</v>
      </c>
      <c r="C17" s="37" t="s">
        <v>207</v>
      </c>
      <c r="D17" s="105"/>
      <c r="E17" s="105" t="s">
        <v>207</v>
      </c>
      <c r="F17" s="105"/>
      <c r="G17" s="105" t="s">
        <v>207</v>
      </c>
      <c r="H17" s="106"/>
    </row>
    <row r="18" spans="1:8" ht="32.25" customHeight="1" x14ac:dyDescent="0.25">
      <c r="A18" s="101">
        <v>6</v>
      </c>
      <c r="B18" s="102" t="s">
        <v>220</v>
      </c>
      <c r="C18" s="37" t="s">
        <v>207</v>
      </c>
      <c r="D18" s="105"/>
      <c r="E18" s="105" t="s">
        <v>207</v>
      </c>
      <c r="F18" s="105"/>
      <c r="G18" s="105" t="s">
        <v>207</v>
      </c>
      <c r="H18" s="106"/>
    </row>
    <row r="19" spans="1:8" ht="17.25" customHeight="1" x14ac:dyDescent="0.25">
      <c r="A19" s="101">
        <v>7</v>
      </c>
      <c r="B19" s="102" t="s">
        <v>212</v>
      </c>
      <c r="C19" s="37" t="s">
        <v>207</v>
      </c>
      <c r="D19" s="105"/>
      <c r="E19" s="105" t="s">
        <v>207</v>
      </c>
      <c r="F19" s="105"/>
      <c r="G19" s="105" t="s">
        <v>207</v>
      </c>
      <c r="H19" s="106"/>
    </row>
    <row r="20" spans="1:8" ht="32.25" customHeight="1" x14ac:dyDescent="0.25">
      <c r="A20" s="101">
        <v>8</v>
      </c>
      <c r="B20" s="102" t="s">
        <v>223</v>
      </c>
      <c r="C20" s="37" t="s">
        <v>207</v>
      </c>
      <c r="D20" s="105"/>
      <c r="E20" s="105" t="s">
        <v>207</v>
      </c>
      <c r="F20" s="105"/>
      <c r="G20" s="105" t="s">
        <v>207</v>
      </c>
      <c r="H20" s="106"/>
    </row>
    <row r="21" spans="1:8" ht="17.25" customHeight="1" x14ac:dyDescent="0.25">
      <c r="A21" s="101">
        <v>9</v>
      </c>
      <c r="B21" s="102" t="s">
        <v>213</v>
      </c>
      <c r="C21" s="37" t="s">
        <v>207</v>
      </c>
      <c r="D21" s="105"/>
      <c r="E21" s="105" t="s">
        <v>207</v>
      </c>
      <c r="F21" s="105"/>
      <c r="G21" s="105" t="s">
        <v>207</v>
      </c>
      <c r="H21" s="106"/>
    </row>
    <row r="22" spans="1:8" ht="17.25" customHeight="1" x14ac:dyDescent="0.25">
      <c r="A22" s="101">
        <v>10</v>
      </c>
      <c r="B22" s="102" t="s">
        <v>81</v>
      </c>
      <c r="C22" s="37" t="s">
        <v>207</v>
      </c>
      <c r="D22" s="105"/>
      <c r="E22" s="105" t="s">
        <v>207</v>
      </c>
      <c r="F22" s="105"/>
      <c r="G22" s="105" t="s">
        <v>207</v>
      </c>
      <c r="H22" s="106"/>
    </row>
    <row r="23" spans="1:8" ht="17.25" customHeight="1" x14ac:dyDescent="0.25">
      <c r="A23" s="101">
        <v>11</v>
      </c>
      <c r="B23" s="102" t="s">
        <v>214</v>
      </c>
      <c r="C23" s="37" t="s">
        <v>207</v>
      </c>
      <c r="D23" s="105"/>
      <c r="E23" s="105" t="s">
        <v>207</v>
      </c>
      <c r="F23" s="105"/>
      <c r="G23" s="105" t="s">
        <v>207</v>
      </c>
      <c r="H23" s="106"/>
    </row>
    <row r="24" spans="1:8" ht="17.25" customHeight="1" x14ac:dyDescent="0.25">
      <c r="A24" s="101">
        <v>12</v>
      </c>
      <c r="B24" s="102" t="s">
        <v>221</v>
      </c>
      <c r="C24" s="37" t="s">
        <v>207</v>
      </c>
      <c r="D24" s="105"/>
      <c r="E24" s="105" t="s">
        <v>207</v>
      </c>
      <c r="F24" s="105"/>
      <c r="G24" s="105" t="s">
        <v>207</v>
      </c>
      <c r="H24" s="106"/>
    </row>
    <row r="25" spans="1:8" ht="17.25" customHeight="1" x14ac:dyDescent="0.25">
      <c r="A25" s="101">
        <v>13</v>
      </c>
      <c r="B25" s="102" t="s">
        <v>215</v>
      </c>
      <c r="C25" s="37" t="s">
        <v>207</v>
      </c>
      <c r="D25" s="105"/>
      <c r="E25" s="105" t="s">
        <v>207</v>
      </c>
      <c r="F25" s="105"/>
      <c r="G25" s="105" t="s">
        <v>207</v>
      </c>
      <c r="H25" s="106"/>
    </row>
    <row r="26" spans="1:8" ht="17.25" customHeight="1" x14ac:dyDescent="0.25">
      <c r="A26" s="101">
        <v>14</v>
      </c>
      <c r="B26" s="102" t="s">
        <v>222</v>
      </c>
      <c r="C26" s="37" t="s">
        <v>207</v>
      </c>
      <c r="D26" s="105"/>
      <c r="E26" s="105" t="s">
        <v>207</v>
      </c>
      <c r="F26" s="105"/>
      <c r="G26" s="105" t="s">
        <v>207</v>
      </c>
      <c r="H26" s="106"/>
    </row>
    <row r="27" spans="1:8" s="25" customFormat="1" ht="22.5" customHeight="1" x14ac:dyDescent="0.25">
      <c r="A27" s="103" t="s">
        <v>2</v>
      </c>
      <c r="B27" s="104" t="s">
        <v>124</v>
      </c>
      <c r="C27" s="37"/>
      <c r="D27" s="105"/>
      <c r="E27" s="105"/>
      <c r="F27" s="105"/>
      <c r="G27" s="105"/>
      <c r="H27" s="106"/>
    </row>
    <row r="28" spans="1:8" s="38" customFormat="1" ht="21" customHeight="1" x14ac:dyDescent="0.25">
      <c r="A28" s="35">
        <v>1</v>
      </c>
      <c r="B28" s="36" t="s">
        <v>130</v>
      </c>
      <c r="C28" s="37" t="s">
        <v>207</v>
      </c>
      <c r="D28" s="105"/>
      <c r="E28" s="105" t="s">
        <v>207</v>
      </c>
      <c r="F28" s="105"/>
      <c r="G28" s="105" t="s">
        <v>207</v>
      </c>
      <c r="H28" s="106"/>
    </row>
    <row r="29" spans="1:8" s="40" customFormat="1" ht="21" customHeight="1" x14ac:dyDescent="0.25">
      <c r="A29" s="35">
        <v>2</v>
      </c>
      <c r="B29" s="39" t="s">
        <v>131</v>
      </c>
      <c r="C29" s="37" t="s">
        <v>207</v>
      </c>
      <c r="D29" s="105"/>
      <c r="E29" s="105" t="s">
        <v>207</v>
      </c>
      <c r="F29" s="105"/>
      <c r="G29" s="105" t="s">
        <v>207</v>
      </c>
      <c r="H29" s="106"/>
    </row>
    <row r="30" spans="1:8" s="41" customFormat="1" ht="22.5" customHeight="1" x14ac:dyDescent="0.25">
      <c r="A30" s="35">
        <v>3</v>
      </c>
      <c r="B30" s="34" t="s">
        <v>132</v>
      </c>
      <c r="C30" s="37" t="s">
        <v>207</v>
      </c>
      <c r="D30" s="105"/>
      <c r="E30" s="105" t="s">
        <v>207</v>
      </c>
      <c r="F30" s="105"/>
      <c r="G30" s="105" t="s">
        <v>207</v>
      </c>
      <c r="H30" s="106"/>
    </row>
    <row r="31" spans="1:8" s="43" customFormat="1" ht="20.25" customHeight="1" x14ac:dyDescent="0.25">
      <c r="A31" s="35">
        <v>4</v>
      </c>
      <c r="B31" s="42" t="s">
        <v>133</v>
      </c>
      <c r="C31" s="37" t="s">
        <v>207</v>
      </c>
      <c r="D31" s="105"/>
      <c r="E31" s="105" t="s">
        <v>207</v>
      </c>
      <c r="F31" s="105"/>
      <c r="G31" s="105" t="s">
        <v>207</v>
      </c>
      <c r="H31" s="106"/>
    </row>
    <row r="32" spans="1:8" s="43" customFormat="1" ht="21.75" customHeight="1" x14ac:dyDescent="0.25">
      <c r="A32" s="35">
        <v>5</v>
      </c>
      <c r="B32" s="42" t="s">
        <v>134</v>
      </c>
      <c r="C32" s="37" t="s">
        <v>207</v>
      </c>
      <c r="D32" s="105"/>
      <c r="E32" s="105" t="s">
        <v>207</v>
      </c>
      <c r="F32" s="105"/>
      <c r="G32" s="105" t="s">
        <v>207</v>
      </c>
      <c r="H32" s="106"/>
    </row>
    <row r="33" spans="1:8" s="43" customFormat="1" ht="23.25" customHeight="1" x14ac:dyDescent="0.25">
      <c r="A33" s="35">
        <v>6</v>
      </c>
      <c r="B33" s="42" t="s">
        <v>135</v>
      </c>
      <c r="C33" s="37" t="s">
        <v>207</v>
      </c>
      <c r="D33" s="105"/>
      <c r="E33" s="172" t="s">
        <v>207</v>
      </c>
      <c r="F33" s="105"/>
      <c r="G33" s="105" t="s">
        <v>207</v>
      </c>
      <c r="H33" s="106"/>
    </row>
    <row r="34" spans="1:8" s="43" customFormat="1" ht="24" customHeight="1" x14ac:dyDescent="0.25">
      <c r="A34" s="35">
        <v>7</v>
      </c>
      <c r="B34" s="42" t="s">
        <v>136</v>
      </c>
      <c r="C34" s="37" t="s">
        <v>207</v>
      </c>
      <c r="D34" s="105"/>
      <c r="E34" s="105" t="s">
        <v>207</v>
      </c>
      <c r="F34" s="105"/>
      <c r="G34" s="105" t="s">
        <v>207</v>
      </c>
      <c r="H34" s="106"/>
    </row>
    <row r="35" spans="1:8" s="48" customFormat="1" ht="24.75" customHeight="1" x14ac:dyDescent="0.25">
      <c r="A35" s="35">
        <v>8</v>
      </c>
      <c r="B35" s="47" t="s">
        <v>137</v>
      </c>
      <c r="C35" s="37" t="s">
        <v>207</v>
      </c>
      <c r="D35" s="105"/>
      <c r="E35" s="105" t="s">
        <v>207</v>
      </c>
      <c r="F35" s="105"/>
      <c r="G35" s="105" t="s">
        <v>207</v>
      </c>
      <c r="H35" s="106"/>
    </row>
    <row r="36" spans="1:8" s="50" customFormat="1" ht="26.25" customHeight="1" x14ac:dyDescent="0.25">
      <c r="A36" s="35">
        <v>9</v>
      </c>
      <c r="B36" s="49" t="s">
        <v>138</v>
      </c>
      <c r="C36" s="37" t="s">
        <v>207</v>
      </c>
      <c r="D36" s="105"/>
      <c r="E36" s="105" t="s">
        <v>207</v>
      </c>
      <c r="F36" s="105"/>
      <c r="G36" s="105" t="s">
        <v>207</v>
      </c>
      <c r="H36" s="106"/>
    </row>
    <row r="37" spans="1:8" s="68" customFormat="1" ht="25.5" customHeight="1" x14ac:dyDescent="0.25">
      <c r="A37" s="45" t="s">
        <v>3</v>
      </c>
      <c r="B37" s="46" t="s">
        <v>125</v>
      </c>
      <c r="C37" s="107"/>
      <c r="D37" s="173"/>
      <c r="E37" s="173"/>
      <c r="F37" s="173"/>
      <c r="G37" s="173"/>
      <c r="H37" s="173"/>
    </row>
    <row r="38" spans="1:8" s="43" customFormat="1" ht="23.25" customHeight="1" x14ac:dyDescent="0.25">
      <c r="A38" s="51">
        <v>10</v>
      </c>
      <c r="B38" s="42" t="s">
        <v>139</v>
      </c>
      <c r="C38" s="37" t="s">
        <v>207</v>
      </c>
      <c r="D38" s="105"/>
      <c r="E38" s="105" t="s">
        <v>207</v>
      </c>
      <c r="F38" s="105"/>
      <c r="G38" s="105" t="s">
        <v>207</v>
      </c>
      <c r="H38" s="106"/>
    </row>
    <row r="39" spans="1:8" s="43" customFormat="1" ht="24" customHeight="1" x14ac:dyDescent="0.25">
      <c r="A39" s="51">
        <v>11</v>
      </c>
      <c r="B39" s="52" t="s">
        <v>140</v>
      </c>
      <c r="C39" s="37" t="s">
        <v>207</v>
      </c>
      <c r="D39" s="105"/>
      <c r="E39" s="105" t="s">
        <v>207</v>
      </c>
      <c r="F39" s="105"/>
      <c r="G39" s="105" t="s">
        <v>207</v>
      </c>
      <c r="H39" s="106"/>
    </row>
    <row r="40" spans="1:8" s="43" customFormat="1" ht="31.5" customHeight="1" x14ac:dyDescent="0.25">
      <c r="A40" s="51">
        <v>12</v>
      </c>
      <c r="B40" s="52" t="s">
        <v>141</v>
      </c>
      <c r="C40" s="37" t="s">
        <v>207</v>
      </c>
      <c r="D40" s="105"/>
      <c r="E40" s="105" t="s">
        <v>207</v>
      </c>
      <c r="F40" s="105"/>
      <c r="G40" s="105" t="s">
        <v>207</v>
      </c>
      <c r="H40" s="106"/>
    </row>
    <row r="41" spans="1:8" s="43" customFormat="1" ht="22.5" customHeight="1" x14ac:dyDescent="0.25">
      <c r="A41" s="51">
        <v>13</v>
      </c>
      <c r="B41" s="42" t="s">
        <v>142</v>
      </c>
      <c r="C41" s="37" t="s">
        <v>207</v>
      </c>
      <c r="D41" s="105"/>
      <c r="E41" s="105" t="s">
        <v>207</v>
      </c>
      <c r="F41" s="105"/>
      <c r="G41" s="172" t="s">
        <v>207</v>
      </c>
      <c r="H41" s="105"/>
    </row>
    <row r="42" spans="1:8" s="43" customFormat="1" ht="31.5" customHeight="1" x14ac:dyDescent="0.25">
      <c r="A42" s="51">
        <v>14</v>
      </c>
      <c r="B42" s="42" t="s">
        <v>143</v>
      </c>
      <c r="C42" s="37" t="s">
        <v>207</v>
      </c>
      <c r="D42" s="105"/>
      <c r="E42" s="105" t="s">
        <v>207</v>
      </c>
      <c r="F42" s="105"/>
      <c r="G42" s="105" t="s">
        <v>207</v>
      </c>
      <c r="H42" s="106"/>
    </row>
    <row r="43" spans="1:8" s="43" customFormat="1" ht="24" customHeight="1" x14ac:dyDescent="0.25">
      <c r="A43" s="51">
        <v>15</v>
      </c>
      <c r="B43" s="42" t="s">
        <v>144</v>
      </c>
      <c r="C43" s="37" t="s">
        <v>207</v>
      </c>
      <c r="D43" s="105"/>
      <c r="E43" s="105" t="s">
        <v>207</v>
      </c>
      <c r="F43" s="105"/>
      <c r="G43" s="105" t="s">
        <v>207</v>
      </c>
      <c r="H43" s="106"/>
    </row>
    <row r="44" spans="1:8" s="43" customFormat="1" ht="25.5" customHeight="1" x14ac:dyDescent="0.25">
      <c r="A44" s="51">
        <v>16</v>
      </c>
      <c r="B44" s="42" t="s">
        <v>145</v>
      </c>
      <c r="C44" s="37" t="s">
        <v>207</v>
      </c>
      <c r="D44" s="105"/>
      <c r="E44" s="105" t="s">
        <v>207</v>
      </c>
      <c r="F44" s="105"/>
      <c r="G44" s="105" t="s">
        <v>207</v>
      </c>
      <c r="H44" s="106"/>
    </row>
    <row r="45" spans="1:8" s="54" customFormat="1" ht="24.75" customHeight="1" x14ac:dyDescent="0.25">
      <c r="A45" s="51">
        <v>17</v>
      </c>
      <c r="B45" s="53" t="s">
        <v>146</v>
      </c>
      <c r="C45" s="37" t="s">
        <v>207</v>
      </c>
      <c r="D45" s="105"/>
      <c r="E45" s="105" t="s">
        <v>207</v>
      </c>
      <c r="F45" s="105"/>
      <c r="G45" s="105" t="s">
        <v>207</v>
      </c>
      <c r="H45" s="106"/>
    </row>
    <row r="46" spans="1:8" s="43" customFormat="1" ht="22.5" customHeight="1" x14ac:dyDescent="0.25">
      <c r="A46" s="51">
        <v>18</v>
      </c>
      <c r="B46" s="42" t="s">
        <v>147</v>
      </c>
      <c r="C46" s="37" t="s">
        <v>207</v>
      </c>
      <c r="D46" s="105"/>
      <c r="E46" s="105" t="s">
        <v>207</v>
      </c>
      <c r="F46" s="105"/>
      <c r="G46" s="105" t="s">
        <v>207</v>
      </c>
      <c r="H46" s="106"/>
    </row>
    <row r="47" spans="1:8" s="43" customFormat="1" ht="23.25" customHeight="1" x14ac:dyDescent="0.25">
      <c r="A47" s="51">
        <v>19</v>
      </c>
      <c r="B47" s="42" t="s">
        <v>148</v>
      </c>
      <c r="C47" s="37" t="s">
        <v>207</v>
      </c>
      <c r="D47" s="105"/>
      <c r="E47" s="105" t="s">
        <v>207</v>
      </c>
      <c r="F47" s="105"/>
      <c r="G47" s="172" t="s">
        <v>207</v>
      </c>
      <c r="H47" s="105"/>
    </row>
    <row r="48" spans="1:8" s="43" customFormat="1" ht="26.25" customHeight="1" x14ac:dyDescent="0.25">
      <c r="A48" s="51">
        <v>20</v>
      </c>
      <c r="B48" s="42" t="s">
        <v>149</v>
      </c>
      <c r="C48" s="37" t="s">
        <v>207</v>
      </c>
      <c r="D48" s="105"/>
      <c r="E48" s="105" t="s">
        <v>207</v>
      </c>
      <c r="F48" s="105"/>
      <c r="G48" s="105" t="s">
        <v>207</v>
      </c>
      <c r="H48" s="106"/>
    </row>
    <row r="49" spans="1:8" s="43" customFormat="1" ht="24.75" customHeight="1" x14ac:dyDescent="0.25">
      <c r="A49" s="51">
        <v>21</v>
      </c>
      <c r="B49" s="42" t="s">
        <v>150</v>
      </c>
      <c r="C49" s="37" t="s">
        <v>207</v>
      </c>
      <c r="D49" s="105"/>
      <c r="E49" s="105" t="s">
        <v>207</v>
      </c>
      <c r="F49" s="105"/>
      <c r="G49" s="105" t="s">
        <v>207</v>
      </c>
      <c r="H49" s="106"/>
    </row>
    <row r="50" spans="1:8" s="43" customFormat="1" ht="27" customHeight="1" x14ac:dyDescent="0.25">
      <c r="A50" s="51">
        <v>22</v>
      </c>
      <c r="B50" s="55" t="s">
        <v>151</v>
      </c>
      <c r="C50" s="37" t="s">
        <v>207</v>
      </c>
      <c r="D50" s="105"/>
      <c r="E50" s="172" t="s">
        <v>207</v>
      </c>
      <c r="F50" s="105"/>
      <c r="G50" s="105" t="s">
        <v>207</v>
      </c>
      <c r="H50" s="106"/>
    </row>
    <row r="51" spans="1:8" s="43" customFormat="1" ht="27" customHeight="1" x14ac:dyDescent="0.25">
      <c r="A51" s="51">
        <v>23</v>
      </c>
      <c r="B51" s="42" t="s">
        <v>152</v>
      </c>
      <c r="C51" s="37" t="s">
        <v>207</v>
      </c>
      <c r="D51" s="105"/>
      <c r="E51" s="105" t="s">
        <v>207</v>
      </c>
      <c r="F51" s="105"/>
      <c r="G51" s="105" t="s">
        <v>207</v>
      </c>
      <c r="H51" s="106"/>
    </row>
    <row r="52" spans="1:8" s="57" customFormat="1" ht="20.25" customHeight="1" x14ac:dyDescent="0.25">
      <c r="A52" s="51">
        <v>24</v>
      </c>
      <c r="B52" s="56" t="s">
        <v>153</v>
      </c>
      <c r="C52" s="37" t="s">
        <v>207</v>
      </c>
      <c r="D52" s="105"/>
      <c r="E52" s="105" t="s">
        <v>207</v>
      </c>
      <c r="F52" s="105"/>
      <c r="G52" s="105" t="s">
        <v>207</v>
      </c>
      <c r="H52" s="106"/>
    </row>
    <row r="53" spans="1:8" s="76" customFormat="1" ht="24.75" customHeight="1" x14ac:dyDescent="0.25">
      <c r="A53" s="51">
        <v>25</v>
      </c>
      <c r="B53" s="36" t="s">
        <v>208</v>
      </c>
      <c r="C53" s="37" t="s">
        <v>207</v>
      </c>
      <c r="D53" s="105"/>
      <c r="E53" s="105" t="s">
        <v>207</v>
      </c>
      <c r="F53" s="105"/>
      <c r="G53" s="105" t="s">
        <v>207</v>
      </c>
      <c r="H53" s="106"/>
    </row>
    <row r="54" spans="1:8" s="43" customFormat="1" ht="24" customHeight="1" x14ac:dyDescent="0.25">
      <c r="A54" s="51">
        <v>26</v>
      </c>
      <c r="B54" s="42" t="s">
        <v>154</v>
      </c>
      <c r="C54" s="37" t="s">
        <v>207</v>
      </c>
      <c r="D54" s="105"/>
      <c r="E54" s="105" t="s">
        <v>207</v>
      </c>
      <c r="F54" s="105"/>
      <c r="G54" s="105" t="s">
        <v>207</v>
      </c>
      <c r="H54" s="106"/>
    </row>
    <row r="55" spans="1:8" s="59" customFormat="1" ht="21" customHeight="1" x14ac:dyDescent="0.25">
      <c r="A55" s="51">
        <v>27</v>
      </c>
      <c r="B55" s="58" t="s">
        <v>155</v>
      </c>
      <c r="C55" s="37" t="s">
        <v>207</v>
      </c>
      <c r="D55" s="105"/>
      <c r="E55" s="105" t="s">
        <v>207</v>
      </c>
      <c r="F55" s="105"/>
      <c r="G55" s="174" t="s">
        <v>207</v>
      </c>
      <c r="H55" s="105"/>
    </row>
    <row r="56" spans="1:8" s="43" customFormat="1" ht="29.25" customHeight="1" x14ac:dyDescent="0.25">
      <c r="A56" s="51">
        <v>28</v>
      </c>
      <c r="B56" s="42" t="s">
        <v>156</v>
      </c>
      <c r="C56" s="37" t="s">
        <v>207</v>
      </c>
      <c r="D56" s="105"/>
      <c r="E56" s="105" t="s">
        <v>207</v>
      </c>
      <c r="F56" s="105"/>
      <c r="G56" s="105" t="s">
        <v>207</v>
      </c>
      <c r="H56" s="106"/>
    </row>
    <row r="57" spans="1:8" s="43" customFormat="1" ht="26.25" customHeight="1" x14ac:dyDescent="0.25">
      <c r="A57" s="51">
        <v>29</v>
      </c>
      <c r="B57" s="42" t="s">
        <v>157</v>
      </c>
      <c r="C57" s="37" t="s">
        <v>207</v>
      </c>
      <c r="D57" s="105"/>
      <c r="E57" s="105" t="s">
        <v>207</v>
      </c>
      <c r="F57" s="105"/>
      <c r="G57" s="105" t="s">
        <v>207</v>
      </c>
      <c r="H57" s="106"/>
    </row>
    <row r="58" spans="1:8" s="61" customFormat="1" ht="25.5" customHeight="1" x14ac:dyDescent="0.25">
      <c r="A58" s="51">
        <v>30</v>
      </c>
      <c r="B58" s="60" t="s">
        <v>158</v>
      </c>
      <c r="C58" s="37" t="s">
        <v>207</v>
      </c>
      <c r="D58" s="105"/>
      <c r="E58" s="105" t="s">
        <v>207</v>
      </c>
      <c r="F58" s="105"/>
      <c r="G58" s="175" t="s">
        <v>207</v>
      </c>
      <c r="H58" s="105"/>
    </row>
    <row r="59" spans="1:8" s="43" customFormat="1" ht="31.5" customHeight="1" x14ac:dyDescent="0.25">
      <c r="A59" s="51">
        <v>31</v>
      </c>
      <c r="B59" s="52" t="s">
        <v>159</v>
      </c>
      <c r="C59" s="37" t="s">
        <v>207</v>
      </c>
      <c r="D59" s="105"/>
      <c r="E59" s="105" t="s">
        <v>207</v>
      </c>
      <c r="F59" s="105"/>
      <c r="G59" s="105" t="s">
        <v>207</v>
      </c>
      <c r="H59" s="106"/>
    </row>
    <row r="60" spans="1:8" s="64" customFormat="1" ht="24.75" customHeight="1" x14ac:dyDescent="0.25">
      <c r="A60" s="62">
        <v>32</v>
      </c>
      <c r="B60" s="63" t="s">
        <v>160</v>
      </c>
      <c r="C60" s="37" t="s">
        <v>207</v>
      </c>
      <c r="D60" s="105"/>
      <c r="E60" s="105" t="s">
        <v>207</v>
      </c>
      <c r="F60" s="105"/>
      <c r="G60" s="105" t="s">
        <v>207</v>
      </c>
      <c r="H60" s="106"/>
    </row>
    <row r="61" spans="1:8" s="43" customFormat="1" ht="32.25" customHeight="1" x14ac:dyDescent="0.25">
      <c r="A61" s="51">
        <v>33</v>
      </c>
      <c r="B61" s="65" t="s">
        <v>161</v>
      </c>
      <c r="C61" s="37" t="s">
        <v>207</v>
      </c>
      <c r="D61" s="105"/>
      <c r="E61" s="105" t="s">
        <v>207</v>
      </c>
      <c r="F61" s="105"/>
      <c r="G61" s="105" t="s">
        <v>207</v>
      </c>
      <c r="H61" s="106"/>
    </row>
    <row r="62" spans="1:8" s="54" customFormat="1" ht="31.5" customHeight="1" x14ac:dyDescent="0.25">
      <c r="A62" s="51">
        <v>34</v>
      </c>
      <c r="B62" s="36" t="s">
        <v>162</v>
      </c>
      <c r="C62" s="37" t="s">
        <v>207</v>
      </c>
      <c r="D62" s="105"/>
      <c r="E62" s="105" t="s">
        <v>207</v>
      </c>
      <c r="F62" s="105"/>
      <c r="G62" s="105" t="s">
        <v>207</v>
      </c>
      <c r="H62" s="106"/>
    </row>
    <row r="63" spans="1:8" s="43" customFormat="1" ht="34.5" customHeight="1" x14ac:dyDescent="0.25">
      <c r="A63" s="51">
        <v>35</v>
      </c>
      <c r="B63" s="42" t="s">
        <v>163</v>
      </c>
      <c r="C63" s="37" t="s">
        <v>207</v>
      </c>
      <c r="D63" s="105"/>
      <c r="E63" s="105" t="s">
        <v>207</v>
      </c>
      <c r="F63" s="105"/>
      <c r="G63" s="105" t="s">
        <v>207</v>
      </c>
      <c r="H63" s="106"/>
    </row>
    <row r="64" spans="1:8" s="68" customFormat="1" ht="23.25" customHeight="1" x14ac:dyDescent="0.25">
      <c r="A64" s="45" t="s">
        <v>192</v>
      </c>
      <c r="B64" s="46" t="s">
        <v>129</v>
      </c>
      <c r="C64" s="37"/>
      <c r="D64" s="105"/>
      <c r="E64" s="105"/>
      <c r="F64" s="105"/>
      <c r="G64" s="105"/>
      <c r="H64" s="106"/>
    </row>
    <row r="65" spans="1:8" s="43" customFormat="1" ht="20.100000000000001" customHeight="1" x14ac:dyDescent="0.25">
      <c r="A65" s="51">
        <v>1</v>
      </c>
      <c r="B65" s="42" t="s">
        <v>183</v>
      </c>
      <c r="C65" s="37" t="s">
        <v>207</v>
      </c>
      <c r="D65" s="105"/>
      <c r="E65" s="105" t="s">
        <v>207</v>
      </c>
      <c r="F65" s="105"/>
      <c r="G65" s="105" t="s">
        <v>207</v>
      </c>
      <c r="H65" s="106"/>
    </row>
    <row r="66" spans="1:8" s="43" customFormat="1" ht="20.100000000000001" customHeight="1" x14ac:dyDescent="0.25">
      <c r="A66" s="51">
        <v>2</v>
      </c>
      <c r="B66" s="42" t="s">
        <v>206</v>
      </c>
      <c r="C66" s="37" t="s">
        <v>207</v>
      </c>
      <c r="D66" s="105"/>
      <c r="E66" s="105" t="s">
        <v>207</v>
      </c>
      <c r="F66" s="105"/>
      <c r="G66" s="172" t="s">
        <v>207</v>
      </c>
      <c r="H66" s="105"/>
    </row>
    <row r="67" spans="1:8" s="43" customFormat="1" ht="20.100000000000001" customHeight="1" x14ac:dyDescent="0.25">
      <c r="A67" s="51">
        <v>3</v>
      </c>
      <c r="B67" s="55" t="s">
        <v>184</v>
      </c>
      <c r="C67" s="37" t="s">
        <v>207</v>
      </c>
      <c r="D67" s="105"/>
      <c r="E67" s="105" t="s">
        <v>207</v>
      </c>
      <c r="F67" s="105"/>
      <c r="G67" s="105" t="s">
        <v>207</v>
      </c>
      <c r="H67" s="106"/>
    </row>
    <row r="68" spans="1:8" s="43" customFormat="1" ht="20.100000000000001" customHeight="1" x14ac:dyDescent="0.25">
      <c r="A68" s="51">
        <v>4</v>
      </c>
      <c r="B68" s="47" t="s">
        <v>185</v>
      </c>
      <c r="C68" s="37" t="s">
        <v>207</v>
      </c>
      <c r="D68" s="105"/>
      <c r="E68" s="105" t="s">
        <v>207</v>
      </c>
      <c r="F68" s="105"/>
      <c r="G68" s="105" t="s">
        <v>207</v>
      </c>
      <c r="H68" s="106"/>
    </row>
    <row r="69" spans="1:8" s="43" customFormat="1" ht="20.100000000000001" customHeight="1" x14ac:dyDescent="0.25">
      <c r="A69" s="51">
        <v>5</v>
      </c>
      <c r="B69" s="42" t="s">
        <v>186</v>
      </c>
      <c r="C69" s="37" t="s">
        <v>207</v>
      </c>
      <c r="D69" s="105"/>
      <c r="E69" s="105" t="s">
        <v>207</v>
      </c>
      <c r="F69" s="105"/>
      <c r="G69" s="105" t="s">
        <v>207</v>
      </c>
      <c r="H69" s="106"/>
    </row>
    <row r="70" spans="1:8" s="43" customFormat="1" ht="20.100000000000001" customHeight="1" x14ac:dyDescent="0.25">
      <c r="A70" s="51">
        <v>6</v>
      </c>
      <c r="B70" s="72" t="s">
        <v>187</v>
      </c>
      <c r="C70" s="37" t="s">
        <v>207</v>
      </c>
      <c r="D70" s="105"/>
      <c r="E70" s="105" t="s">
        <v>207</v>
      </c>
      <c r="F70" s="105"/>
      <c r="G70" s="105" t="s">
        <v>207</v>
      </c>
      <c r="H70" s="106"/>
    </row>
    <row r="71" spans="1:8" s="43" customFormat="1" ht="20.100000000000001" customHeight="1" x14ac:dyDescent="0.25">
      <c r="A71" s="51">
        <v>7</v>
      </c>
      <c r="B71" s="66" t="s">
        <v>188</v>
      </c>
      <c r="C71" s="37" t="s">
        <v>207</v>
      </c>
      <c r="D71" s="105"/>
      <c r="E71" s="105" t="s">
        <v>207</v>
      </c>
      <c r="F71" s="105"/>
      <c r="G71" s="105" t="s">
        <v>207</v>
      </c>
      <c r="H71" s="106"/>
    </row>
    <row r="72" spans="1:8" s="43" customFormat="1" ht="20.100000000000001" customHeight="1" x14ac:dyDescent="0.25">
      <c r="A72" s="51">
        <v>8</v>
      </c>
      <c r="B72" s="36" t="s">
        <v>189</v>
      </c>
      <c r="C72" s="37" t="s">
        <v>207</v>
      </c>
      <c r="D72" s="105"/>
      <c r="E72" s="105" t="s">
        <v>207</v>
      </c>
      <c r="F72" s="105"/>
      <c r="G72" s="105" t="s">
        <v>207</v>
      </c>
      <c r="H72" s="106"/>
    </row>
    <row r="73" spans="1:8" s="43" customFormat="1" ht="34.5" customHeight="1" x14ac:dyDescent="0.25">
      <c r="A73" s="51">
        <v>9</v>
      </c>
      <c r="B73" s="36" t="s">
        <v>190</v>
      </c>
      <c r="C73" s="37" t="s">
        <v>207</v>
      </c>
      <c r="D73" s="105"/>
      <c r="E73" s="172" t="s">
        <v>207</v>
      </c>
      <c r="F73" s="105"/>
      <c r="G73" s="105" t="s">
        <v>207</v>
      </c>
      <c r="H73" s="106"/>
    </row>
    <row r="74" spans="1:8" s="43" customFormat="1" ht="39" customHeight="1" x14ac:dyDescent="0.25">
      <c r="A74" s="51">
        <v>10</v>
      </c>
      <c r="B74" s="42" t="s">
        <v>191</v>
      </c>
      <c r="C74" s="37" t="s">
        <v>207</v>
      </c>
      <c r="D74" s="105"/>
      <c r="E74" s="105" t="s">
        <v>207</v>
      </c>
      <c r="F74" s="105"/>
      <c r="G74" s="105" t="s">
        <v>207</v>
      </c>
      <c r="H74" s="106"/>
    </row>
    <row r="75" spans="1:8" s="43" customFormat="1" ht="37.5" customHeight="1" x14ac:dyDescent="0.25">
      <c r="A75" s="51">
        <v>1</v>
      </c>
      <c r="B75" s="55" t="s">
        <v>193</v>
      </c>
      <c r="C75" s="37" t="s">
        <v>207</v>
      </c>
      <c r="D75" s="105"/>
      <c r="E75" s="105" t="s">
        <v>207</v>
      </c>
      <c r="F75" s="105"/>
      <c r="G75" s="105" t="s">
        <v>207</v>
      </c>
      <c r="H75" s="106"/>
    </row>
    <row r="76" spans="1:8" s="68" customFormat="1" ht="25.5" customHeight="1" x14ac:dyDescent="0.25">
      <c r="A76" s="45" t="s">
        <v>203</v>
      </c>
      <c r="B76" s="46" t="s">
        <v>126</v>
      </c>
      <c r="C76" s="172"/>
      <c r="D76" s="172"/>
      <c r="E76" s="172"/>
      <c r="F76" s="172"/>
      <c r="G76" s="172"/>
      <c r="H76" s="172"/>
    </row>
    <row r="77" spans="1:8" s="54" customFormat="1" ht="32.25" customHeight="1" x14ac:dyDescent="0.25">
      <c r="A77" s="35">
        <v>1</v>
      </c>
      <c r="B77" s="36" t="s">
        <v>164</v>
      </c>
      <c r="C77" s="37" t="s">
        <v>207</v>
      </c>
      <c r="D77" s="105"/>
      <c r="E77" s="105" t="s">
        <v>207</v>
      </c>
      <c r="F77" s="105"/>
      <c r="G77" s="105" t="s">
        <v>207</v>
      </c>
      <c r="H77" s="106"/>
    </row>
    <row r="78" spans="1:8" s="68" customFormat="1" ht="31.5" x14ac:dyDescent="0.25">
      <c r="A78" s="45" t="s">
        <v>204</v>
      </c>
      <c r="B78" s="46" t="s">
        <v>127</v>
      </c>
      <c r="C78" s="107"/>
      <c r="D78" s="173"/>
      <c r="E78" s="173"/>
      <c r="F78" s="173"/>
      <c r="G78" s="173"/>
      <c r="H78" s="173"/>
    </row>
    <row r="79" spans="1:8" s="67" customFormat="1" ht="21.75" customHeight="1" x14ac:dyDescent="0.25">
      <c r="A79" s="51">
        <v>1</v>
      </c>
      <c r="B79" s="66" t="s">
        <v>165</v>
      </c>
      <c r="C79" s="37" t="s">
        <v>207</v>
      </c>
      <c r="D79" s="105"/>
      <c r="E79" s="105" t="s">
        <v>207</v>
      </c>
      <c r="F79" s="105"/>
      <c r="G79" s="105" t="s">
        <v>207</v>
      </c>
      <c r="H79" s="106"/>
    </row>
    <row r="80" spans="1:8" s="67" customFormat="1" ht="21.75" customHeight="1" x14ac:dyDescent="0.25">
      <c r="A80" s="51">
        <v>2</v>
      </c>
      <c r="B80" s="42" t="s">
        <v>82</v>
      </c>
      <c r="C80" s="37" t="s">
        <v>207</v>
      </c>
      <c r="D80" s="105"/>
      <c r="E80" s="105" t="s">
        <v>207</v>
      </c>
      <c r="F80" s="105"/>
      <c r="G80" s="105" t="s">
        <v>207</v>
      </c>
      <c r="H80" s="106"/>
    </row>
    <row r="81" spans="1:8" s="67" customFormat="1" ht="21.75" customHeight="1" x14ac:dyDescent="0.25">
      <c r="A81" s="51">
        <v>3</v>
      </c>
      <c r="B81" s="36" t="s">
        <v>83</v>
      </c>
      <c r="C81" s="37" t="s">
        <v>207</v>
      </c>
      <c r="D81" s="105"/>
      <c r="E81" s="105" t="s">
        <v>207</v>
      </c>
      <c r="F81" s="105"/>
      <c r="G81" s="105" t="s">
        <v>207</v>
      </c>
      <c r="H81" s="106"/>
    </row>
    <row r="82" spans="1:8" s="68" customFormat="1" ht="36.75" customHeight="1" x14ac:dyDescent="0.25">
      <c r="A82" s="45" t="s">
        <v>224</v>
      </c>
      <c r="B82" s="46" t="s">
        <v>128</v>
      </c>
      <c r="C82" s="75"/>
      <c r="D82" s="75"/>
      <c r="E82" s="75"/>
      <c r="F82" s="75"/>
      <c r="G82" s="75"/>
      <c r="H82" s="75"/>
    </row>
    <row r="83" spans="1:8" s="43" customFormat="1" ht="38.25" customHeight="1" x14ac:dyDescent="0.25">
      <c r="A83" s="51">
        <v>1</v>
      </c>
      <c r="B83" s="42" t="s">
        <v>166</v>
      </c>
      <c r="C83" s="37" t="s">
        <v>207</v>
      </c>
      <c r="D83" s="105"/>
      <c r="E83" s="105" t="s">
        <v>207</v>
      </c>
      <c r="F83" s="105"/>
      <c r="G83" s="105" t="s">
        <v>207</v>
      </c>
      <c r="H83" s="106"/>
    </row>
    <row r="84" spans="1:8" s="43" customFormat="1" ht="46.5" customHeight="1" x14ac:dyDescent="0.25">
      <c r="A84" s="51">
        <v>2</v>
      </c>
      <c r="B84" s="42" t="s">
        <v>167</v>
      </c>
      <c r="C84" s="37" t="s">
        <v>207</v>
      </c>
      <c r="D84" s="105"/>
      <c r="E84" s="105" t="s">
        <v>207</v>
      </c>
      <c r="F84" s="105"/>
      <c r="G84" s="105" t="s">
        <v>207</v>
      </c>
      <c r="H84" s="106"/>
    </row>
    <row r="85" spans="1:8" s="43" customFormat="1" ht="39" customHeight="1" x14ac:dyDescent="0.25">
      <c r="A85" s="51">
        <v>3</v>
      </c>
      <c r="B85" s="42" t="s">
        <v>168</v>
      </c>
      <c r="C85" s="37" t="s">
        <v>207</v>
      </c>
      <c r="D85" s="105"/>
      <c r="E85" s="105" t="s">
        <v>207</v>
      </c>
      <c r="F85" s="105"/>
      <c r="G85" s="105" t="s">
        <v>207</v>
      </c>
      <c r="H85" s="106"/>
    </row>
    <row r="86" spans="1:8" s="43" customFormat="1" ht="23.25" customHeight="1" x14ac:dyDescent="0.25">
      <c r="A86" s="51">
        <v>4</v>
      </c>
      <c r="B86" s="42" t="s">
        <v>169</v>
      </c>
      <c r="C86" s="37" t="s">
        <v>207</v>
      </c>
      <c r="D86" s="105"/>
      <c r="E86" s="105" t="s">
        <v>207</v>
      </c>
      <c r="F86" s="105"/>
      <c r="G86" s="105" t="s">
        <v>207</v>
      </c>
      <c r="H86" s="106"/>
    </row>
    <row r="87" spans="1:8" s="43" customFormat="1" ht="36" customHeight="1" x14ac:dyDescent="0.25">
      <c r="A87" s="51">
        <v>5</v>
      </c>
      <c r="B87" s="55" t="s">
        <v>170</v>
      </c>
      <c r="C87" s="37" t="s">
        <v>207</v>
      </c>
      <c r="D87" s="105"/>
      <c r="E87" s="105" t="s">
        <v>207</v>
      </c>
      <c r="F87" s="105"/>
      <c r="G87" s="105" t="s">
        <v>207</v>
      </c>
      <c r="H87" s="106"/>
    </row>
    <row r="88" spans="1:8" s="68" customFormat="1" ht="21.75" customHeight="1" x14ac:dyDescent="0.25">
      <c r="A88" s="51">
        <v>6</v>
      </c>
      <c r="B88" s="42" t="s">
        <v>171</v>
      </c>
      <c r="C88" s="37" t="s">
        <v>207</v>
      </c>
      <c r="D88" s="105"/>
      <c r="E88" s="105" t="s">
        <v>207</v>
      </c>
      <c r="F88" s="105"/>
      <c r="G88" s="105" t="s">
        <v>207</v>
      </c>
      <c r="H88" s="106"/>
    </row>
    <row r="89" spans="1:8" s="68" customFormat="1" ht="19.5" customHeight="1" x14ac:dyDescent="0.25">
      <c r="A89" s="51">
        <v>7</v>
      </c>
      <c r="B89" s="42" t="s">
        <v>171</v>
      </c>
      <c r="C89" s="37" t="s">
        <v>207</v>
      </c>
      <c r="D89" s="105"/>
      <c r="E89" s="105" t="s">
        <v>207</v>
      </c>
      <c r="F89" s="105"/>
      <c r="G89" s="105" t="s">
        <v>207</v>
      </c>
      <c r="H89" s="106"/>
    </row>
    <row r="90" spans="1:8" s="43" customFormat="1" ht="36.75" customHeight="1" x14ac:dyDescent="0.25">
      <c r="A90" s="51">
        <v>8</v>
      </c>
      <c r="B90" s="42" t="s">
        <v>172</v>
      </c>
      <c r="C90" s="37" t="s">
        <v>207</v>
      </c>
      <c r="D90" s="105"/>
      <c r="E90" s="105" t="s">
        <v>207</v>
      </c>
      <c r="F90" s="105"/>
      <c r="G90" s="105" t="s">
        <v>207</v>
      </c>
      <c r="H90" s="106"/>
    </row>
    <row r="91" spans="1:8" s="70" customFormat="1" ht="40.5" customHeight="1" x14ac:dyDescent="0.25">
      <c r="A91" s="51">
        <v>9</v>
      </c>
      <c r="B91" s="69" t="s">
        <v>173</v>
      </c>
      <c r="C91" s="37" t="s">
        <v>207</v>
      </c>
      <c r="D91" s="105"/>
      <c r="E91" s="105" t="s">
        <v>207</v>
      </c>
      <c r="F91" s="105"/>
      <c r="G91" s="105" t="s">
        <v>207</v>
      </c>
      <c r="H91" s="106"/>
    </row>
    <row r="92" spans="1:8" s="43" customFormat="1" ht="50.25" customHeight="1" x14ac:dyDescent="0.25">
      <c r="A92" s="51">
        <v>10</v>
      </c>
      <c r="B92" s="42" t="s">
        <v>174</v>
      </c>
      <c r="C92" s="37" t="s">
        <v>207</v>
      </c>
      <c r="D92" s="105"/>
      <c r="E92" s="105" t="s">
        <v>207</v>
      </c>
      <c r="F92" s="105"/>
      <c r="G92" s="105" t="s">
        <v>207</v>
      </c>
      <c r="H92" s="106"/>
    </row>
    <row r="93" spans="1:8" s="38" customFormat="1" ht="36.75" customHeight="1" x14ac:dyDescent="0.25">
      <c r="A93" s="51">
        <v>11</v>
      </c>
      <c r="B93" s="36" t="s">
        <v>175</v>
      </c>
      <c r="C93" s="37" t="s">
        <v>207</v>
      </c>
      <c r="D93" s="105"/>
      <c r="E93" s="105" t="s">
        <v>207</v>
      </c>
      <c r="F93" s="105"/>
      <c r="G93" s="105" t="s">
        <v>207</v>
      </c>
      <c r="H93" s="106"/>
    </row>
    <row r="94" spans="1:8" s="71" customFormat="1" ht="38.25" customHeight="1" x14ac:dyDescent="0.25">
      <c r="A94" s="51">
        <v>12</v>
      </c>
      <c r="B94" s="63" t="s">
        <v>176</v>
      </c>
      <c r="C94" s="37" t="s">
        <v>207</v>
      </c>
      <c r="D94" s="105"/>
      <c r="E94" s="105" t="s">
        <v>207</v>
      </c>
      <c r="F94" s="105"/>
      <c r="G94" s="105" t="s">
        <v>207</v>
      </c>
      <c r="H94" s="106"/>
    </row>
    <row r="95" spans="1:8" s="54" customFormat="1" ht="26.25" customHeight="1" x14ac:dyDescent="0.25">
      <c r="A95" s="51">
        <v>13</v>
      </c>
      <c r="B95" s="36" t="s">
        <v>177</v>
      </c>
      <c r="C95" s="37" t="s">
        <v>207</v>
      </c>
      <c r="D95" s="105"/>
      <c r="E95" s="105" t="s">
        <v>207</v>
      </c>
      <c r="F95" s="105"/>
      <c r="G95" s="35" t="s">
        <v>207</v>
      </c>
      <c r="H95" s="105"/>
    </row>
    <row r="96" spans="1:8" s="54" customFormat="1" ht="23.25" customHeight="1" x14ac:dyDescent="0.25">
      <c r="A96" s="51">
        <v>14</v>
      </c>
      <c r="B96" s="36" t="s">
        <v>178</v>
      </c>
      <c r="C96" s="37" t="s">
        <v>207</v>
      </c>
      <c r="D96" s="105"/>
      <c r="E96" s="105" t="s">
        <v>207</v>
      </c>
      <c r="F96" s="105"/>
      <c r="G96" s="35" t="s">
        <v>207</v>
      </c>
      <c r="H96" s="105"/>
    </row>
    <row r="97" spans="1:8" s="67" customFormat="1" ht="38.25" customHeight="1" x14ac:dyDescent="0.25">
      <c r="A97" s="51">
        <v>15</v>
      </c>
      <c r="B97" s="66" t="s">
        <v>179</v>
      </c>
      <c r="C97" s="37" t="s">
        <v>207</v>
      </c>
      <c r="D97" s="105"/>
      <c r="E97" s="105" t="s">
        <v>207</v>
      </c>
      <c r="F97" s="105"/>
      <c r="G97" s="105" t="s">
        <v>207</v>
      </c>
      <c r="H97" s="106"/>
    </row>
    <row r="98" spans="1:8" s="67" customFormat="1" ht="51.75" customHeight="1" x14ac:dyDescent="0.25">
      <c r="A98" s="51">
        <v>16</v>
      </c>
      <c r="B98" s="66" t="s">
        <v>209</v>
      </c>
      <c r="C98" s="37" t="s">
        <v>207</v>
      </c>
      <c r="D98" s="105"/>
      <c r="E98" s="105" t="s">
        <v>207</v>
      </c>
      <c r="F98" s="105"/>
      <c r="G98" s="35" t="s">
        <v>207</v>
      </c>
      <c r="H98" s="105"/>
    </row>
    <row r="99" spans="1:8" s="67" customFormat="1" ht="36.75" customHeight="1" x14ac:dyDescent="0.25">
      <c r="A99" s="51">
        <v>17</v>
      </c>
      <c r="B99" s="66" t="s">
        <v>180</v>
      </c>
      <c r="C99" s="37" t="s">
        <v>207</v>
      </c>
      <c r="D99" s="105"/>
      <c r="E99" s="35" t="s">
        <v>207</v>
      </c>
      <c r="F99" s="105"/>
      <c r="G99" s="105" t="s">
        <v>207</v>
      </c>
      <c r="H99" s="106"/>
    </row>
    <row r="100" spans="1:8" s="67" customFormat="1" ht="37.5" customHeight="1" x14ac:dyDescent="0.25">
      <c r="A100" s="51">
        <v>18</v>
      </c>
      <c r="B100" s="66" t="s">
        <v>181</v>
      </c>
      <c r="C100" s="37" t="s">
        <v>207</v>
      </c>
      <c r="D100" s="105"/>
      <c r="E100" s="35" t="s">
        <v>207</v>
      </c>
      <c r="F100" s="105"/>
      <c r="G100" s="105" t="s">
        <v>207</v>
      </c>
      <c r="H100" s="106"/>
    </row>
    <row r="101" spans="1:8" s="43" customFormat="1" ht="37.5" customHeight="1" x14ac:dyDescent="0.25">
      <c r="A101" s="180">
        <v>19</v>
      </c>
      <c r="B101" s="44" t="s">
        <v>182</v>
      </c>
      <c r="C101" s="74" t="s">
        <v>207</v>
      </c>
      <c r="D101" s="108"/>
      <c r="E101" s="108" t="s">
        <v>207</v>
      </c>
      <c r="F101" s="108"/>
      <c r="G101" s="108" t="s">
        <v>207</v>
      </c>
      <c r="H101" s="109"/>
    </row>
  </sheetData>
  <mergeCells count="19">
    <mergeCell ref="A7:A10"/>
    <mergeCell ref="B7:B10"/>
    <mergeCell ref="C7:H7"/>
    <mergeCell ref="E9:E10"/>
    <mergeCell ref="F9:F10"/>
    <mergeCell ref="G9:G10"/>
    <mergeCell ref="H9:H10"/>
    <mergeCell ref="E8:F8"/>
    <mergeCell ref="C8:D8"/>
    <mergeCell ref="G8:H8"/>
    <mergeCell ref="C9:C10"/>
    <mergeCell ref="D9:D10"/>
    <mergeCell ref="G1:H1"/>
    <mergeCell ref="A1:B1"/>
    <mergeCell ref="A2:C2"/>
    <mergeCell ref="A6:C6"/>
    <mergeCell ref="A5:I5"/>
    <mergeCell ref="A3:H3"/>
    <mergeCell ref="A4:H4"/>
  </mergeCells>
  <pageMargins left="0.45" right="0.35" top="0.6" bottom="0.5" header="0.3" footer="0.3"/>
  <pageSetup paperSize="9"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Biểu số 01</vt:lpstr>
      <vt:lpstr>PL TH giao NS 2020</vt:lpstr>
      <vt:lpstr>Bieu 2</vt:lpstr>
      <vt:lpstr>Bieu 3</vt:lpstr>
      <vt:lpstr>ĐV đã công khai NS</vt:lpstr>
      <vt:lpstr>'Bieu 2'!Print_Titles</vt:lpstr>
      <vt:lpstr>'Bieu 3'!Print_Titles</vt:lpstr>
      <vt:lpstr>'Biểu số 01'!Print_Titles</vt:lpstr>
      <vt:lpstr>'ĐV đã công khai NS'!Print_Titles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Thanh (Nguyen Minh Thanh)</cp:lastModifiedBy>
  <cp:lastPrinted>2020-02-27T03:31:30Z</cp:lastPrinted>
  <dcterms:created xsi:type="dcterms:W3CDTF">2016-10-14T10:52:32Z</dcterms:created>
  <dcterms:modified xsi:type="dcterms:W3CDTF">2020-04-07T04:33:02Z</dcterms:modified>
</cp:coreProperties>
</file>